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ivotTables/pivotTable1.xml" ContentType="application/vnd.openxmlformats-officedocument.spreadsheetml.pivotTable+xml"/>
  <Override PartName="/xl/drawings/drawing5.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5"/>
  <workbookPr hidePivotFieldList="1" defaultThemeVersion="166925"/>
  <mc:AlternateContent xmlns:mc="http://schemas.openxmlformats.org/markup-compatibility/2006">
    <mc:Choice Requires="x15">
      <x15ac:absPath xmlns:x15ac="http://schemas.microsoft.com/office/spreadsheetml/2010/11/ac" url="/Users/qin/Desktop/phd/year 2/systematic review/data/"/>
    </mc:Choice>
  </mc:AlternateContent>
  <xr:revisionPtr revIDLastSave="0" documentId="13_ncr:1_{3716391A-6AF0-F04A-B6E7-3930234C3478}" xr6:coauthVersionLast="47" xr6:coauthVersionMax="47" xr10:uidLastSave="{00000000-0000-0000-0000-000000000000}"/>
  <bookViews>
    <workbookView xWindow="0" yWindow="500" windowWidth="28800" windowHeight="15880" activeTab="6" xr2:uid="{3BDC7A45-F2F4-804C-810C-4B62C70B09F6}"/>
  </bookViews>
  <sheets>
    <sheet name="Sheet1" sheetId="1" r:id="rId1"/>
    <sheet name="title+abstracts" sheetId="2" state="hidden" r:id="rId2"/>
    <sheet name="title+abstract（33）" sheetId="4" r:id="rId3"/>
    <sheet name="title+abstracts (3webs) (34)" sheetId="5" r:id="rId4"/>
    <sheet name="34 full-text" sheetId="3" r:id="rId5"/>
    <sheet name="other kinds of experiments" sheetId="17" r:id="rId6"/>
    <sheet name="all" sheetId="25" r:id="rId7"/>
    <sheet name="surface type" sheetId="26" r:id="rId8"/>
    <sheet name="contact experiments" sheetId="16" r:id="rId9"/>
    <sheet name="Sheet2" sheetId="27" r:id="rId10"/>
    <sheet name="Sheet4" sheetId="28" r:id="rId11"/>
    <sheet name="Sheet5" sheetId="29" r:id="rId12"/>
    <sheet name="Sheet6" sheetId="30" r:id="rId13"/>
    <sheet name="Sheet7" sheetId="31" r:id="rId14"/>
    <sheet name="pivot_test" sheetId="24" r:id="rId15"/>
    <sheet name="202" sheetId="23" r:id="rId16"/>
    <sheet name="Lopez, G.U.(2013)" sheetId="12" r:id="rId17"/>
    <sheet name="data" sheetId="8" r:id="rId18"/>
    <sheet name="Greene, C,(2015)" sheetId="9" r:id="rId19"/>
    <sheet name="Sheet3" sheetId="20" r:id="rId20"/>
    <sheet name="Walker, M.D." sheetId="18" r:id="rId21"/>
    <sheet name="Walker, M.D.(2022)" sheetId="7" r:id="rId22"/>
    <sheet name="Harrison, W.A.(2003)" sheetId="15" r:id="rId23"/>
    <sheet name="Rusin, P(2002)" sheetId="14" r:id="rId24"/>
    <sheet name="Rönnqvist, M.(2014)" sheetId="11" r:id="rId25"/>
    <sheet name="Luber, P(2006)" sheetId="13" r:id="rId26"/>
  </sheets>
  <definedNames>
    <definedName name="_xlnm._FilterDatabase" localSheetId="4" hidden="1">'34 full-text'!$A$1:$S$34</definedName>
    <definedName name="_xlnm._FilterDatabase" localSheetId="6" hidden="1">all!$A$1:$AI$358</definedName>
    <definedName name="_xlnm._FilterDatabase" localSheetId="8" hidden="1">'contact experiments'!$A$1:$AI$304</definedName>
    <definedName name="_xlnm._FilterDatabase" localSheetId="5" hidden="1">'other kinds of experiments'!$A$1:$W$35</definedName>
    <definedName name="_xlnm._FilterDatabase" localSheetId="2" hidden="1">'title+abstract（33）'!$A$1:$L$34</definedName>
    <definedName name="_xlnm._FilterDatabase" localSheetId="1" hidden="1">'title+abstracts'!$A$1:$L$34</definedName>
    <definedName name="_xlnm._FilterDatabase" localSheetId="3" hidden="1">'title+abstracts (3webs) (34)'!$A$1:$L$34</definedName>
    <definedName name="_xlnm._FilterDatabase" localSheetId="20" hidden="1">'Walker, M.D.'!$A$1:$U$80</definedName>
    <definedName name="_xlnm._FilterDatabase" localSheetId="21" hidden="1">'Walker, M.D.(2022)'!$A$1:$Q$80</definedName>
    <definedName name="btbl1fndagger" localSheetId="18">'Greene, C,(2015)'!$K$3</definedName>
    <definedName name="btbl1fnddagger" localSheetId="18">'Greene, C,(2015)'!$L$3</definedName>
    <definedName name="btbl1fnlowast" localSheetId="18">'Greene, C,(2015)'!$F$3</definedName>
    <definedName name="btbl1fnpara" localSheetId="18">'Greene, C,(2015)'!$I$4</definedName>
    <definedName name="btbl1fnsection" localSheetId="18">'Greene, C,(2015)'!$M$3</definedName>
    <definedName name="btbl2fndagger" localSheetId="17">data!$A$106</definedName>
    <definedName name="btbl2fnddagger" localSheetId="18">'Greene, C,(2015)'!$C$16</definedName>
    <definedName name="btbl2fnlowast" localSheetId="17">data!$A$104</definedName>
    <definedName name="btbl2fnsection" localSheetId="18">'Greene, C,(2015)'!$C$17</definedName>
    <definedName name="btbl3fndagger" localSheetId="17">data!$A$99</definedName>
    <definedName name="btbl3fnlowast" localSheetId="17">data!$A$97</definedName>
  </definedNames>
  <calcPr calcId="191029"/>
  <pivotCaches>
    <pivotCache cacheId="20" r:id="rId27"/>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68" i="23" l="1"/>
  <c r="F80" i="23"/>
  <c r="F75" i="23"/>
  <c r="F83" i="23"/>
  <c r="F57" i="23"/>
  <c r="F45" i="23"/>
  <c r="J25" i="20"/>
  <c r="J26" i="20"/>
  <c r="J27" i="20"/>
  <c r="J28" i="20"/>
  <c r="J29" i="20"/>
  <c r="J30" i="20"/>
  <c r="J31" i="20"/>
  <c r="J32" i="20"/>
  <c r="J24" i="20"/>
  <c r="J7" i="20"/>
  <c r="J8" i="20"/>
  <c r="J9" i="20"/>
  <c r="J10" i="20"/>
  <c r="J11" i="20"/>
  <c r="J12" i="20"/>
  <c r="J13" i="20"/>
  <c r="J14" i="20"/>
  <c r="J6" i="20"/>
  <c r="J147" i="8"/>
  <c r="J145" i="8"/>
  <c r="J146" i="8"/>
  <c r="C21" i="8"/>
  <c r="C31" i="8"/>
  <c r="B31" i="8"/>
  <c r="A31" i="8"/>
  <c r="D31" i="8" s="1"/>
  <c r="E31" i="8" s="1"/>
  <c r="E24" i="18"/>
  <c r="E15" i="18"/>
  <c r="E7" i="18"/>
  <c r="E51" i="18"/>
  <c r="E47" i="18"/>
  <c r="E44" i="18"/>
  <c r="E40" i="18"/>
  <c r="E37" i="18"/>
  <c r="E34" i="18"/>
  <c r="E32" i="18"/>
  <c r="E29" i="18"/>
  <c r="E28" i="18"/>
  <c r="K3" i="18"/>
  <c r="L3" i="18" s="1"/>
  <c r="M3" i="18" s="1"/>
  <c r="K4" i="18"/>
  <c r="L4" i="18" s="1"/>
  <c r="M4" i="18" s="1"/>
  <c r="K5" i="18"/>
  <c r="L5" i="18" s="1"/>
  <c r="M5" i="18" s="1"/>
  <c r="K6" i="18"/>
  <c r="L6" i="18" s="1"/>
  <c r="M6" i="18" s="1"/>
  <c r="K7" i="18"/>
  <c r="L7" i="18" s="1"/>
  <c r="M7" i="18" s="1"/>
  <c r="K8" i="18"/>
  <c r="L8" i="18" s="1"/>
  <c r="M8" i="18" s="1"/>
  <c r="K9" i="18"/>
  <c r="L9" i="18" s="1"/>
  <c r="M9" i="18" s="1"/>
  <c r="K10" i="18"/>
  <c r="L10" i="18" s="1"/>
  <c r="M10" i="18" s="1"/>
  <c r="K11" i="18"/>
  <c r="L11" i="18" s="1"/>
  <c r="M11" i="18" s="1"/>
  <c r="K12" i="18"/>
  <c r="L12" i="18" s="1"/>
  <c r="M12" i="18" s="1"/>
  <c r="K13" i="18"/>
  <c r="L13" i="18" s="1"/>
  <c r="M13" i="18" s="1"/>
  <c r="K14" i="18"/>
  <c r="L14" i="18" s="1"/>
  <c r="M14" i="18" s="1"/>
  <c r="K15" i="18"/>
  <c r="L15" i="18" s="1"/>
  <c r="M15" i="18" s="1"/>
  <c r="K16" i="18"/>
  <c r="L16" i="18" s="1"/>
  <c r="M16" i="18" s="1"/>
  <c r="K17" i="18"/>
  <c r="L17" i="18" s="1"/>
  <c r="M17" i="18" s="1"/>
  <c r="K18" i="18"/>
  <c r="L18" i="18" s="1"/>
  <c r="M18" i="18" s="1"/>
  <c r="K19" i="18"/>
  <c r="L19" i="18" s="1"/>
  <c r="M19" i="18" s="1"/>
  <c r="K20" i="18"/>
  <c r="L20" i="18" s="1"/>
  <c r="M20" i="18" s="1"/>
  <c r="K21" i="18"/>
  <c r="L21" i="18" s="1"/>
  <c r="M21" i="18" s="1"/>
  <c r="K22" i="18"/>
  <c r="L22" i="18" s="1"/>
  <c r="M22" i="18" s="1"/>
  <c r="K23" i="18"/>
  <c r="L23" i="18" s="1"/>
  <c r="M23" i="18" s="1"/>
  <c r="K24" i="18"/>
  <c r="L24" i="18" s="1"/>
  <c r="M24" i="18" s="1"/>
  <c r="K25" i="18"/>
  <c r="L25" i="18" s="1"/>
  <c r="M25" i="18" s="1"/>
  <c r="K26" i="18"/>
  <c r="L26" i="18" s="1"/>
  <c r="M26" i="18" s="1"/>
  <c r="K27" i="18"/>
  <c r="L27" i="18" s="1"/>
  <c r="M27" i="18" s="1"/>
  <c r="K28" i="18"/>
  <c r="L28" i="18" s="1"/>
  <c r="M28" i="18" s="1"/>
  <c r="K29" i="18"/>
  <c r="L29" i="18" s="1"/>
  <c r="M29" i="18" s="1"/>
  <c r="K30" i="18"/>
  <c r="L30" i="18" s="1"/>
  <c r="M30" i="18" s="1"/>
  <c r="K31" i="18"/>
  <c r="L31" i="18" s="1"/>
  <c r="M31" i="18" s="1"/>
  <c r="K32" i="18"/>
  <c r="L32" i="18" s="1"/>
  <c r="M32" i="18" s="1"/>
  <c r="K33" i="18"/>
  <c r="L33" i="18" s="1"/>
  <c r="M33" i="18" s="1"/>
  <c r="K34" i="18"/>
  <c r="L34" i="18" s="1"/>
  <c r="M34" i="18" s="1"/>
  <c r="K35" i="18"/>
  <c r="L35" i="18" s="1"/>
  <c r="M35" i="18" s="1"/>
  <c r="K36" i="18"/>
  <c r="L36" i="18" s="1"/>
  <c r="M36" i="18" s="1"/>
  <c r="K37" i="18"/>
  <c r="L37" i="18" s="1"/>
  <c r="M37" i="18" s="1"/>
  <c r="K38" i="18"/>
  <c r="L38" i="18" s="1"/>
  <c r="M38" i="18" s="1"/>
  <c r="K39" i="18"/>
  <c r="L39" i="18" s="1"/>
  <c r="M39" i="18" s="1"/>
  <c r="K40" i="18"/>
  <c r="L40" i="18" s="1"/>
  <c r="M40" i="18" s="1"/>
  <c r="K41" i="18"/>
  <c r="L41" i="18" s="1"/>
  <c r="M41" i="18" s="1"/>
  <c r="K42" i="18"/>
  <c r="L42" i="18" s="1"/>
  <c r="M42" i="18" s="1"/>
  <c r="K43" i="18"/>
  <c r="L43" i="18" s="1"/>
  <c r="M43" i="18" s="1"/>
  <c r="K44" i="18"/>
  <c r="L44" i="18" s="1"/>
  <c r="M44" i="18" s="1"/>
  <c r="K45" i="18"/>
  <c r="L45" i="18" s="1"/>
  <c r="M45" i="18" s="1"/>
  <c r="K46" i="18"/>
  <c r="L46" i="18" s="1"/>
  <c r="M46" i="18" s="1"/>
  <c r="K47" i="18"/>
  <c r="L47" i="18" s="1"/>
  <c r="M47" i="18" s="1"/>
  <c r="K48" i="18"/>
  <c r="L48" i="18" s="1"/>
  <c r="M48" i="18" s="1"/>
  <c r="K49" i="18"/>
  <c r="L49" i="18" s="1"/>
  <c r="M49" i="18" s="1"/>
  <c r="K50" i="18"/>
  <c r="L50" i="18" s="1"/>
  <c r="M50" i="18" s="1"/>
  <c r="K51" i="18"/>
  <c r="L51" i="18" s="1"/>
  <c r="M51" i="18" s="1"/>
  <c r="K52" i="18"/>
  <c r="L52" i="18" s="1"/>
  <c r="M52" i="18" s="1"/>
  <c r="K53" i="18"/>
  <c r="L53" i="18" s="1"/>
  <c r="M53" i="18" s="1"/>
  <c r="K54" i="18"/>
  <c r="L54" i="18" s="1"/>
  <c r="M54" i="18" s="1"/>
  <c r="K55" i="18"/>
  <c r="L55" i="18" s="1"/>
  <c r="M55" i="18" s="1"/>
  <c r="K56" i="18"/>
  <c r="L56" i="18" s="1"/>
  <c r="M56" i="18" s="1"/>
  <c r="K57" i="18"/>
  <c r="L57" i="18" s="1"/>
  <c r="M57" i="18" s="1"/>
  <c r="K58" i="18"/>
  <c r="L58" i="18" s="1"/>
  <c r="M58" i="18" s="1"/>
  <c r="K59" i="18"/>
  <c r="L59" i="18" s="1"/>
  <c r="M59" i="18" s="1"/>
  <c r="K60" i="18"/>
  <c r="L60" i="18" s="1"/>
  <c r="M60" i="18" s="1"/>
  <c r="K61" i="18"/>
  <c r="L61" i="18" s="1"/>
  <c r="M61" i="18" s="1"/>
  <c r="K62" i="18"/>
  <c r="L62" i="18" s="1"/>
  <c r="M62" i="18" s="1"/>
  <c r="K63" i="18"/>
  <c r="L63" i="18" s="1"/>
  <c r="M63" i="18" s="1"/>
  <c r="K64" i="18"/>
  <c r="L64" i="18" s="1"/>
  <c r="M64" i="18" s="1"/>
  <c r="K65" i="18"/>
  <c r="L65" i="18" s="1"/>
  <c r="M65" i="18" s="1"/>
  <c r="K66" i="18"/>
  <c r="L66" i="18" s="1"/>
  <c r="M66" i="18" s="1"/>
  <c r="K67" i="18"/>
  <c r="L67" i="18" s="1"/>
  <c r="M67" i="18" s="1"/>
  <c r="K68" i="18"/>
  <c r="L68" i="18" s="1"/>
  <c r="M68" i="18" s="1"/>
  <c r="K69" i="18"/>
  <c r="L69" i="18" s="1"/>
  <c r="M69" i="18" s="1"/>
  <c r="K70" i="18"/>
  <c r="L70" i="18" s="1"/>
  <c r="M70" i="18" s="1"/>
  <c r="K71" i="18"/>
  <c r="L71" i="18" s="1"/>
  <c r="M71" i="18" s="1"/>
  <c r="K72" i="18"/>
  <c r="L72" i="18" s="1"/>
  <c r="M72" i="18" s="1"/>
  <c r="K73" i="18"/>
  <c r="L73" i="18" s="1"/>
  <c r="M73" i="18" s="1"/>
  <c r="K74" i="18"/>
  <c r="L74" i="18" s="1"/>
  <c r="M74" i="18" s="1"/>
  <c r="K75" i="18"/>
  <c r="L75" i="18" s="1"/>
  <c r="M75" i="18" s="1"/>
  <c r="K76" i="18"/>
  <c r="L76" i="18" s="1"/>
  <c r="M76" i="18" s="1"/>
  <c r="K77" i="18"/>
  <c r="L77" i="18" s="1"/>
  <c r="M77" i="18" s="1"/>
  <c r="K78" i="18"/>
  <c r="L78" i="18" s="1"/>
  <c r="M78" i="18" s="1"/>
  <c r="K2" i="18"/>
  <c r="L2" i="18" s="1"/>
  <c r="M2" i="18" s="1"/>
  <c r="D91" i="8"/>
  <c r="D90" i="8"/>
  <c r="D89" i="8"/>
  <c r="B91" i="8"/>
  <c r="B90" i="8"/>
  <c r="B89" i="8"/>
  <c r="B21" i="8"/>
  <c r="B26" i="8"/>
  <c r="C26" i="8"/>
  <c r="A26" i="8"/>
  <c r="D26" i="8" l="1"/>
  <c r="E26" i="8" s="1"/>
</calcChain>
</file>

<file path=xl/sharedStrings.xml><?xml version="1.0" encoding="utf-8"?>
<sst xmlns="http://schemas.openxmlformats.org/spreadsheetml/2006/main" count="18466" uniqueCount="2161">
  <si>
    <t>Phi6</t>
  </si>
  <si>
    <t>MS2</t>
  </si>
  <si>
    <t>https://journals.asm.org/doi/10.1128/aem.01215-21</t>
  </si>
  <si>
    <t>Reference</t>
  </si>
  <si>
    <t xml:space="preserve">Experiment </t>
  </si>
  <si>
    <t>Organism</t>
  </si>
  <si>
    <t>Link</t>
  </si>
  <si>
    <t>lambda=Rr/(Rd+Rr) 
Rr:recipient surface, Rd:donor surface</t>
  </si>
  <si>
    <t>Model</t>
  </si>
  <si>
    <t>Transfer rate</t>
  </si>
  <si>
    <t>https://www.mdpi.com/1999-4915/14/5/1048</t>
  </si>
  <si>
    <t>Anderson C,Boehm A (2021)
Transfer Rate of Enveloped and Nonenveloped Viruses between Fingerpads and Surfaces</t>
  </si>
  <si>
    <t xml:space="preserve">Walker, M. D.et al.(2022) 
Effect of Relative Humidity on Transfer of Aerosol-Deposited Artificial and Human Saliva from Surfaces to Artificial Finger-Pads. </t>
  </si>
  <si>
    <t>Plastic
Surface to fingerpad: mean=0.22,median=0.21,sd=0.14
Fingerpad to surface: mean=0.15,median=0.11,sd=0.12</t>
  </si>
  <si>
    <t>Plastic
Surface to fingerpad: mean=0.40,median=0.37,sd=0.18
Fingerpad to surface: mean=0.15,median=0.11,sd=0.17</t>
  </si>
  <si>
    <t>Artificial saliva</t>
  </si>
  <si>
    <t>https://academic.oup.com/jambio/article/127/2/605/6714551#:~:text=Sequential%20touches%20were%20made%20between,with%20the%20exponential%20decay%20function.</t>
  </si>
  <si>
    <t>P. Zhao,Y.Li (2019)
New sequential‐touch method to determine bacterial contact transfer rate from finger to surface</t>
  </si>
  <si>
    <t>Staphylococcus aureus</t>
  </si>
  <si>
    <t>lambda=number of bacteria transferred during the touch/the initial number of bacteria on the thumb before the
touching experiment</t>
  </si>
  <si>
    <t>Average transfer rate=12.9% SD=3.84%</t>
  </si>
  <si>
    <t>T R Julian , J O Leckie, A B Boehm (2010)
Virus transfer between fingerpads and fomites</t>
  </si>
  <si>
    <t>https://ami-journals.onlinelibrary.wiley.com/doi/full/10.1111/j.1365-2672.2010.04814.x</t>
  </si>
  <si>
    <t>ϕX174</t>
  </si>
  <si>
    <t>fr</t>
  </si>
  <si>
    <t>Washed hand
Finger to surface:
mean=0.15,median=0.1,sd=0.16
Surface to finger:
mean=0.26,median=0.21,sd=0.19</t>
  </si>
  <si>
    <t>Washed hand
Finger to surface:
mean=0.17,median=0.14,sd=0.17
Surface to finger:
mean=0.11,median=0.04,sd=0.18</t>
  </si>
  <si>
    <t>Washed hand
Finger to surface:
mean=0.2,median=0.19,sd=0.16
Surface to finger:
mean=0.39,median=0.4,sd=0.11</t>
  </si>
  <si>
    <t>https://onlinelibrary.wiley.com/doi/full/10.1111/ina.12682</t>
  </si>
  <si>
    <t>King, M.F., López‐García, M.et al. (2020) 
Bacterial transfer to fingertips during sequential surface contacts with and without gloves</t>
  </si>
  <si>
    <t>Escherichia coli</t>
  </si>
  <si>
    <t>RH=55%
Metals: SS304=43.5±1.3%,ALU results were highly variable, and the experiment was abandoned
Plastics: MEL=54.8±2.3%,ABSS=50.5±3.7%,KYD=30.3±1.3%,ABST=23.0±2.3%</t>
  </si>
  <si>
    <t>Un-gloved: mean=49%
Gloved: mean=30%</t>
  </si>
  <si>
    <t>lambda= bacteria recovered from the finger after contact with the inoculated surface / bacteria present on the surface during the contact</t>
  </si>
  <si>
    <t>https://journals.asm.org/doi/full/10.1128/aem.01030-13</t>
  </si>
  <si>
    <t>https://pubs.acs.org/doi/abs/10.1021/acs.est.0c04678</t>
  </si>
  <si>
    <t>https://www.nature.com/articles/s41598-021-00843-0</t>
  </si>
  <si>
    <t>Zhao P,Li Y (2021) 
Modeling and Experimental Validation of Microbial Transfer via Surface Touch</t>
  </si>
  <si>
    <t>Behzadinasab,S.,Chin, A.,Hosseini,M. et al(2021) 
SARS-CoV-2 virus transfers to skin through contact with contaminated solids</t>
  </si>
  <si>
    <t>Lopez,G.,Gerba, C.,Tamimi,A. et al. (2013)
Transfer Efficiency of Bacteria and Viruses from Porous and Nonporous Fomites to Fingers under Different Relative Humidity Conditions</t>
  </si>
  <si>
    <t>https://journals.asm.org/doi/full/10.1128/aem.02338-21</t>
  </si>
  <si>
    <t>Butot,S.,Zuber,S.,Moser,M., et al.(2022)
Data on Transfer of Human Coronavirus SARS-CoV-2 from Foods and Packaging Materials to Gloves Indicate That Fomite Transmission Is of Minor Importance</t>
  </si>
  <si>
    <t>Bacillus thuringiensis</t>
  </si>
  <si>
    <t>Avcrylic (plastic):
low RH: 40.7%
high RH: 53.3%
Glass:
low RH:5.1%
high RH:78.6%
Cotton (cloth):
low RH:&lt;6.8%
high RH:&lt;13.4%</t>
  </si>
  <si>
    <t>Avcrylic (plastic):
low RH: 3.4%
high RH: 47.2%
Glass:
low RH:20.3%
high RH:45.5%
Cotton (cloth):
low RH:&lt;1.0%
high RH:&lt;0.5%</t>
  </si>
  <si>
    <t>Avcrylic (plastic):
low RH: 57.0%
high RH: 65.6%
Glass:
low RH:0.5%
high RH:&lt;33.8%
Cotton (cloth):
low RH:&lt;0.6%
high RH:&lt;3.5%</t>
  </si>
  <si>
    <t>Avcrylic (plastic):
low RH: 21.7%
high RH: 79.5%
Glass:
low RH:19.3%
high RH:67.3%
Cotton (cloth):
low RH:0.03%
high RH:0.03%</t>
  </si>
  <si>
    <t>lambda=CFU or PFU finger/CFU or PFU control fomite</t>
  </si>
  <si>
    <t>Lambda= NR/(ND+NR)
NR: measured amount of DNA on the recipient  
ND: amount of DNA on the donor</t>
  </si>
  <si>
    <t>SARS-CoV-2</t>
  </si>
  <si>
    <t>wet surface, Glass: 13-16%
dry surface, Glass: 3-9%</t>
  </si>
  <si>
    <t>wet plastic: 25.3%
dry plastic: 0.1%</t>
  </si>
  <si>
    <r>
      <t>Phi6 and MS2 were applied to the surfaces and fingerpads together in the same aliquot to ensure viruses were suspended in an equivalent aqueous matrix.
Transmission route: paticipants use contaminated fingerpad to contact different surface (</t>
    </r>
    <r>
      <rPr>
        <sz val="14"/>
        <color rgb="FFFF0000"/>
        <rFont val="Calibri (Body)"/>
      </rPr>
      <t>hand-surface</t>
    </r>
    <r>
      <rPr>
        <sz val="14"/>
        <color theme="1"/>
        <rFont val="Calibri"/>
        <family val="2"/>
        <scheme val="minor"/>
      </rPr>
      <t>),and use clean fingerpad to contact contaminated surfaces (</t>
    </r>
    <r>
      <rPr>
        <sz val="14"/>
        <color rgb="FFFF0000"/>
        <rFont val="Calibri (Body)"/>
      </rPr>
      <t>surface-hand</t>
    </r>
    <r>
      <rPr>
        <sz val="14"/>
        <color theme="1"/>
        <rFont val="Calibri"/>
        <family val="2"/>
        <scheme val="minor"/>
      </rPr>
      <t>).
Surface types: Stainless steel, plastic, wood</t>
    </r>
  </si>
  <si>
    <r>
      <t xml:space="preserve">The artificial saliva aerosol is deposited on different surfaces and then touched with a clean artificial finger pad
Transmission route: </t>
    </r>
    <r>
      <rPr>
        <sz val="14"/>
        <color rgb="FFFF0000"/>
        <rFont val="Calibri (Body)"/>
      </rPr>
      <t>surface-hand</t>
    </r>
    <r>
      <rPr>
        <sz val="14"/>
        <color theme="1"/>
        <rFont val="Calibri"/>
        <family val="2"/>
        <scheme val="minor"/>
      </rPr>
      <t xml:space="preserve">
Surface types: two metals, four plastics</t>
    </r>
  </si>
  <si>
    <r>
      <t xml:space="preserve">Sequential touches (30 times) were made between the contaminated thumb and a series of clean microscope slides.
Transmission route: </t>
    </r>
    <r>
      <rPr>
        <sz val="14"/>
        <color rgb="FFFF0000"/>
        <rFont val="Calibri (Body)"/>
      </rPr>
      <t>hand-surface</t>
    </r>
    <r>
      <rPr>
        <sz val="14"/>
        <color theme="1"/>
        <rFont val="Calibri"/>
        <family val="2"/>
        <scheme val="minor"/>
      </rPr>
      <t xml:space="preserve">
Surface type: glass</t>
    </r>
  </si>
  <si>
    <r>
      <t>The experimental design varied factors including low/high titre and direction of transfer, with blanks and replicates across the ten fingerpads. 
(i) low titre/</t>
    </r>
    <r>
      <rPr>
        <sz val="14"/>
        <color rgb="FFFF0000"/>
        <rFont val="Calibri (Body)"/>
      </rPr>
      <t>glass-to-fingerpad</t>
    </r>
    <r>
      <rPr>
        <sz val="14"/>
        <color theme="1"/>
        <rFont val="Calibri"/>
        <family val="2"/>
        <scheme val="minor"/>
      </rPr>
      <t>, (ii) low titre/</t>
    </r>
    <r>
      <rPr>
        <sz val="14"/>
        <color rgb="FFFF0000"/>
        <rFont val="Calibri (Body)"/>
      </rPr>
      <t>fingerpad-to-glass</t>
    </r>
    <r>
      <rPr>
        <sz val="14"/>
        <color theme="1"/>
        <rFont val="Calibri"/>
        <family val="2"/>
        <scheme val="minor"/>
      </rPr>
      <t>, (iii) high titre/</t>
    </r>
    <r>
      <rPr>
        <sz val="14"/>
        <color rgb="FFFF0000"/>
        <rFont val="Calibri (Body)"/>
      </rPr>
      <t>glass-to-fingerpad</t>
    </r>
    <r>
      <rPr>
        <sz val="14"/>
        <color theme="1"/>
        <rFont val="Calibri"/>
        <family val="2"/>
        <scheme val="minor"/>
      </rPr>
      <t>, and (iv) high titre/</t>
    </r>
    <r>
      <rPr>
        <sz val="14"/>
        <color rgb="FFFF0000"/>
        <rFont val="Calibri (Body)"/>
      </rPr>
      <t>fingerpad-to-glass</t>
    </r>
    <r>
      <rPr>
        <sz val="14"/>
        <color theme="1"/>
        <rFont val="Calibri"/>
        <family val="2"/>
        <scheme val="minor"/>
      </rPr>
      <t xml:space="preserve">
Surface type: glass</t>
    </r>
  </si>
  <si>
    <r>
      <t xml:space="preserve">Participants were asked to touch a sequence of up to eight E coli inoculated plastic coupons using each of their fingers in turn.
Transmission route: </t>
    </r>
    <r>
      <rPr>
        <sz val="14"/>
        <color rgb="FFFF0000"/>
        <rFont val="Calibri (Body)"/>
      </rPr>
      <t>hand-surface</t>
    </r>
    <r>
      <rPr>
        <sz val="14"/>
        <color theme="1"/>
        <rFont val="Calibri"/>
        <family val="2"/>
        <scheme val="minor"/>
      </rPr>
      <t xml:space="preserve">
Surface type: plastic
gloves+no gloves</t>
    </r>
  </si>
  <si>
    <r>
      <t xml:space="preserve">The experiment assessed the transfer efficiency of five bacteria and viruses (E. coli, Staphylococcus aureus, Bacillus thuringiensis, MS2, and poliovirus 1) from nine distinct surface types (six non-porous and three porous) to fingers under both low relative humidity (15%-32%) and high relative humidity (40%-65%) conditions.
3 fingers, 2 times experiment
Transmission route: </t>
    </r>
    <r>
      <rPr>
        <sz val="14"/>
        <color rgb="FFFF0000"/>
        <rFont val="Calibri (Body)"/>
      </rPr>
      <t>surface-hand</t>
    </r>
    <r>
      <rPr>
        <sz val="14"/>
        <color theme="1"/>
        <rFont val="Calibri"/>
        <family val="2"/>
        <scheme val="minor"/>
      </rPr>
      <t xml:space="preserve">
Surface type: acrylic, glass, ceramic tile, laminate, stainless steel, granite, cotton, polyester, paper currency
</t>
    </r>
  </si>
  <si>
    <r>
      <t xml:space="preserve">The effects of four parameters (surface roughness, touch force, inoculation volume and touch number) on the transfer rate of S. aureus were studied by formula prediction and experimental verification, and the effects of different transfer directions and touch modes (with and without friction) were considered.
Transmission route: </t>
    </r>
    <r>
      <rPr>
        <sz val="14"/>
        <color rgb="FFFF0000"/>
        <rFont val="Calibri (Body)"/>
      </rPr>
      <t>Surface-hand</t>
    </r>
  </si>
  <si>
    <r>
      <t xml:space="preserve">SARS-CoV-2 suspension is placed on different surfaces at 22-23°C and 60-70% relative humidity, using VITRO SKIN for contact.
Transmission route: </t>
    </r>
    <r>
      <rPr>
        <sz val="14"/>
        <color rgb="FFFF0000"/>
        <rFont val="Calibri (Body)"/>
      </rPr>
      <t>surface-hand</t>
    </r>
    <r>
      <rPr>
        <sz val="14"/>
        <color theme="1"/>
        <rFont val="Calibri"/>
        <family val="2"/>
        <scheme val="minor"/>
      </rPr>
      <t xml:space="preserve">
Surface type: glass, s.steel, teflon,tissue,wood,por. Glass</t>
    </r>
  </si>
  <si>
    <t>https://www.ncbi.nlm.nih.gov/pmc/articles/PMC10062061/</t>
  </si>
  <si>
    <r>
      <t>Greene,C.,vadlamudi,G.,Eisenberg,M. et al. (2015)
Fomite-fingerpad transfer efficiency (pick-up and deposit) of </t>
    </r>
    <r>
      <rPr>
        <i/>
        <sz val="14"/>
        <color rgb="FF000000"/>
        <rFont val="Calibri (Body)"/>
      </rPr>
      <t>Acinetobacter baumannii</t>
    </r>
    <r>
      <rPr>
        <sz val="14"/>
        <color rgb="FF000000"/>
        <rFont val="Calibri (Body)"/>
      </rPr>
      <t>—with and without a latex glove</t>
    </r>
  </si>
  <si>
    <t>https://www.sciencedirect.com/science/article/pii/S0196655315009918</t>
  </si>
  <si>
    <t>Microbial Exchange via Fomites and Implications for Human Health</t>
  </si>
  <si>
    <t>https://www.ncbi.nlm.nih.gov/pmc/articles/pmid/34171005/</t>
  </si>
  <si>
    <t>The experiment investigated contact with the food itself, and the transfer of contact with the food package to the glove.
Transmission route: surface-glove</t>
  </si>
  <si>
    <t xml:space="preserve">A contact transfer protocol was completed to evaluate the movement of S aureus between a person wearing nitrile gloves and either: handshaking with another person with gloved hands, touching a plastic cellular telephone back, or touching a stainless steel rod. 
Gloved hand, plastic
Transmission route: hand-surface
</t>
  </si>
  <si>
    <t>Koenig,D., Korir-Morrison, C.,Hoffman,D.(2016)
Transfer efficiency of Staphylococcus aureus between nitrile exam gloves and nonporous fomites</t>
  </si>
  <si>
    <t>plastic to glove: 25.4%
Plastic∗→glove→plastic: 1.1%</t>
  </si>
  <si>
    <t>Gerba, C., Leija, B.,Ikner, L., et al. (2016)
Transfer efficiency of an enveloped virus, human coronavirus 229E, from various hard surface fomites to finger pads of the hands</t>
  </si>
  <si>
    <t>229E</t>
  </si>
  <si>
    <t>Transmission route: surface-hand
Surface type: stainless steel, glass,glazed porcelain, floor tile, formica</t>
  </si>
  <si>
    <t>Glass: mean transfer efficiency% (sd)
37.24% (82.34)</t>
  </si>
  <si>
    <t>https://www.cambridge.org/core/journals/infection-control-and-hospital-epidemiology/article/transfer-efficiency-of-an-enveloped-virus-human-coronavirus-229e-from-various-hard-surface-fomites-to-finger-pads-of-the-hands/FC427ED39BF37388B292056746CED6E2</t>
  </si>
  <si>
    <t>Acinetobacter baumannii</t>
  </si>
  <si>
    <t>Gloved hand, ungloved hand
Transmission route: surface-hand, hand-surface
Surface type: glass, stainless steel, porcelain, polypropylene, polycarbonate, and rubber</t>
  </si>
  <si>
    <t>Mean%TE(SD)
Glass: (ungloved)
surface-hand: 22%(13.51)
hand-surface: 5.4%(2.49)
Glass:(gloved)
surface-hand: 11.73%(14.48)
hand-surface: 0.82%(1.58)
polypropylene: (ungloved)
surface-hand: 21.37%(13.3)
hand-surface: 4.21%(3.99)
polypropylene:(gloved)
surface-hand: 11.02%(12.8)
hand-surface: 1.62%(2.61)
polycarbonate: (ungloved)
surface-hand: 17.26%(10.3)
hand-surface: 3.8%(3.64)
polycarbonate:(gloved)
surface-hand: 13.56%(13.73)
hand-surface: 3.45%(6.11)</t>
  </si>
  <si>
    <t>Title</t>
  </si>
  <si>
    <t>Year</t>
  </si>
  <si>
    <t>Authors</t>
  </si>
  <si>
    <t xml:space="preserve">Orgnism/Contaminant </t>
  </si>
  <si>
    <t>Transmission routes</t>
  </si>
  <si>
    <t>Environmental factors</t>
  </si>
  <si>
    <t>Gloves</t>
  </si>
  <si>
    <t>Surface type</t>
  </si>
  <si>
    <t>Contact characteris</t>
  </si>
  <si>
    <t>Bacteria </t>
  </si>
  <si>
    <t>Y</t>
  </si>
  <si>
    <t>experiment</t>
  </si>
  <si>
    <t>Experiment/Modelling</t>
  </si>
  <si>
    <t>Mohammad, Z.H., Little, T.A., Sirsat, S.A.</t>
  </si>
  <si>
    <t>Persistence and Transfer of Enveloped Phi 6 Bacteriophage on Hotel Guest Room Surfaces</t>
  </si>
  <si>
    <t>Phi 6 (virus)</t>
  </si>
  <si>
    <t>hand to surface, surface to hand</t>
  </si>
  <si>
    <t> 23 ± 2 °C</t>
  </si>
  <si>
    <t>N</t>
  </si>
  <si>
    <t>beds, wooden desks, door handles, and hotel amenities, light switches, remote controls, and bathroom faucets</t>
  </si>
  <si>
    <t>Comments</t>
  </si>
  <si>
    <t>surface to hand</t>
  </si>
  <si>
    <t>modelling</t>
  </si>
  <si>
    <t xml:space="preserve">transfer efficiency </t>
  </si>
  <si>
    <t>Retention of E. coli and water on the skin after liquid contact</t>
  </si>
  <si>
    <t>Pitol, A.K., Kohn, T., Julian, T.R.</t>
  </si>
  <si>
    <t>E. coli (bacteria)</t>
  </si>
  <si>
    <t>liquid to skin (hand), hand to mouth</t>
  </si>
  <si>
    <t>wet-surface, hand, skin, mouth</t>
  </si>
  <si>
    <t>New sequential-touch method to determine bacterial contact transfer rate from finger to surface</t>
  </si>
  <si>
    <t>Zhao, P., Li, Y.</t>
  </si>
  <si>
    <t>Staphylococcus aureus (bacteria)</t>
  </si>
  <si>
    <t>glass</t>
  </si>
  <si>
    <t>hand to surface</t>
  </si>
  <si>
    <t>average transfer rate was 12·9%</t>
  </si>
  <si>
    <t>contact sequence</t>
  </si>
  <si>
    <t>Transfer efficiency of an enveloped virus, human coronavirus 229E, from various hard surface fomites to finger pads of the hands</t>
  </si>
  <si>
    <t>Gerba, C.P., Leija, B.M., Ikner, L.A., Gundy, P., Rutala, W.A.</t>
  </si>
  <si>
    <t>Coronavirus 229E</t>
  </si>
  <si>
    <t>hard surfaces</t>
  </si>
  <si>
    <t>ranged from 0.46% to 49.0%</t>
  </si>
  <si>
    <t>Effect of Relative Humidity on Transfer of Aerosol-Deposited Artificial and Human Saliva from Surfaces to Artificial Finger-Pads</t>
  </si>
  <si>
    <t>Walker, M.D., Vincent, J.C., Benson, L., Stone, C.A., Harris, G., Ambler, R.E., Watts, P., Slatter, T., López-García, M., King, M.-F., Noakes, C.J., Thomas, R.J.</t>
  </si>
  <si>
    <t>relative humidity</t>
  </si>
  <si>
    <t>virus</t>
  </si>
  <si>
    <t>Smooth surfaces, such as melamine and stainless steel,rough surface, such as ABS pinseal and KYDEX® plastics ect.</t>
  </si>
  <si>
    <t>roughness</t>
  </si>
  <si>
    <t>Evaluation of a disinfectant wipe intervention on fomite-to-finger microbial transfer</t>
  </si>
  <si>
    <t>Lopez, G.U., Kitajima, M., Havas, A., Gerba, C.P., Reynolds, K.A.</t>
  </si>
  <si>
    <t xml:space="preserve">Escherichia coli,Staphylococcus aureus, Bacillus thuringiensis spores, and poliovirus 1 </t>
  </si>
  <si>
    <t>relative humidity= 15 - 32%</t>
  </si>
  <si>
    <t>ceramic tile, laminate, and granite</t>
  </si>
  <si>
    <t>disinfectant wipe intervention</t>
  </si>
  <si>
    <t>Transfer of dry surface biofilm in the healthcare environment: the role of healthcare workers’ hands as vehicles</t>
  </si>
  <si>
    <t>Chowdhury, D., Tahir, S., Legge, M., Hu, H., Prvan, T., Johani, K., Whiteley, G.S., Glasbey, T.O., Deva, A.K., Vickery, K.</t>
  </si>
  <si>
    <t>Staphylococcus aureus DSB</t>
  </si>
  <si>
    <t xml:space="preserve">5.5 and 6.6% of the DSB bacteria were transferred to hands with one touch and ∼20% were then transferred to HBA with one touch, giving an overall transfer rate of 1.26% and 1.04% for polycarbonate and glass coupons, respectively. </t>
  </si>
  <si>
    <t xml:space="preserve">polycarbonate and glass coupons </t>
  </si>
  <si>
    <t>Transfer of noroviruses between fingers and fomites and food products</t>
  </si>
  <si>
    <t>Tuladhar, E., Hazeleger, W.C., Koopmans, M., Zwietering, M.H., Duizer, E., Beumer, R.R.</t>
  </si>
  <si>
    <t>stainless steel and Trespa® surfaces and also on whole tomatoes and cucumber slices</t>
  </si>
  <si>
    <t>MNV1 and human NoVs GI.4 and GII.4</t>
  </si>
  <si>
    <t>MNV1 infectivity transfer from finger pads to stainless steel ranged from 13±16% on the first to 0.003±0.009% on the sixth transfer on immediate transfer. After 10min of drying, transfer was reduced to 0.1±0.2% on the first transfer to 0.013±0.023% on the fifth transfer. MNV1 infectivity transfer from stainless steel and Trespa® to finger pads after 40min of drying was 2.0±2.0% and 4.0±5.0% respectively. MNV1 infectivity was transferred 7±8% to cucumber slices and 0.3±0.5% to tomatoes after 10min of drying,</t>
  </si>
  <si>
    <t>Transfer Rate of Enveloped and Nonenveloped Viruses between Fingerpads and Surfaces</t>
  </si>
  <si>
    <t>Anderson, C.E., Boehm, A.B.</t>
  </si>
  <si>
    <t>Phi6, MS2</t>
  </si>
  <si>
    <t>stainless steel, painted wood, and plastic</t>
  </si>
  <si>
    <t xml:space="preserve">Considering all transfer events (all surfaces and both transfer directions combined), the mean transfer rates of Phi6 and MS2 were 0.17 and 0.26, respectively. Transfer of MS2 was significantly higher than that of Phi6 (P &lt; 0.05). </t>
  </si>
  <si>
    <t>Norovirus transmission between hands, gloves, utensils, and fresh produce during simulated food handling</t>
  </si>
  <si>
    <t>Rönnqvist, M., Aho, E., Mikkelä, A., Ranta, J., Tuominen, P., Rättö, M., Maunula, L.</t>
  </si>
  <si>
    <t>Norovirus</t>
  </si>
  <si>
    <t>hand to glove, glove to food</t>
  </si>
  <si>
    <t xml:space="preserve">Both MuNoV and HuNoV were transferred more efficiently from latex gloves to cucumbers (1.2%±0.6% and 1.5%±1.9%) than vice versa (0.7%±0.5% and 0.5%±0.4%). </t>
  </si>
  <si>
    <t>hand, cucumber, and knife</t>
  </si>
  <si>
    <t>make a cucumber sandwish</t>
  </si>
  <si>
    <t>Human coronaviruses do not transfer efficiently between surfaces in the absence of organic materials</t>
  </si>
  <si>
    <t>Dallner, M., Harlow, J., Nasheri, N.</t>
  </si>
  <si>
    <t>stainless steel, plastic, cucumber and apple.</t>
  </si>
  <si>
    <t>229E and OC43, and murine norovirus-1</t>
  </si>
  <si>
    <t>Murine norovirus-1 did transfer to stainless steel, cucumber and apple, with transfer efficiencies of 9.19%, 5.95% and 0.329%,</t>
  </si>
  <si>
    <t>Norovirus cross-contamination during preparation of fresh produce</t>
  </si>
  <si>
    <t>Grove, S.F., Suriyanarayanan, A., Puli, B., Zhao, H., Li, M., Li, D., Schaffner, D.W., Lee, A.</t>
  </si>
  <si>
    <t>murine norovirus (MNV-1)</t>
  </si>
  <si>
    <t>greater transfer was observed from a contaminated stainless steel spigot to a clean hand (24% or 1.4-log transfer %) compared to transfer from hand to spigot (0.6% or - 0.2-log transfer %).</t>
  </si>
  <si>
    <t>turning water spigots,Romaine lettuce,cutting board</t>
  </si>
  <si>
    <t>Potential role of hands in the spread of respiratory viral infections: Studies with human parainfluenza virus 3 and rhinovirus 14</t>
  </si>
  <si>
    <t>Ansari, S.A., Springthorpe, V.S., Sattar, S.A., Rivard, S., Rahman, M.</t>
  </si>
  <si>
    <t>human parainfluenza virus 3 (HPIV-3) and rhinovirus 14 (RV-14)</t>
  </si>
  <si>
    <t>hand to hand, hand to surface</t>
  </si>
  <si>
    <t>1.5% of infectious HPIV-3 was transferred from disk to finger</t>
  </si>
  <si>
    <t>metal disk</t>
  </si>
  <si>
    <t>Transfer efficiency of Staphylococcus aureus between nitrile exam gloves and nonporous fomites</t>
  </si>
  <si>
    <t>Koenig, D.W., Korir-Morrison, C., Hoffman, D.R</t>
  </si>
  <si>
    <t>handshaking with another person with gloved hands, touching a plastic cellular telephone back, or touching a stainless steel rod.</t>
  </si>
  <si>
    <t>glove to surface</t>
  </si>
  <si>
    <t>SARS-CoV-2 virus transfers to skin through contact with contaminated solids</t>
  </si>
  <si>
    <t>Behzadinasab, S., Chin, A.W.H., Hosseini, M., Poon, L.L.M., Ducker, W.A.</t>
  </si>
  <si>
    <t>non-porous solids, glass, stainless steel, and Teflon</t>
  </si>
  <si>
    <t>3–9%</t>
  </si>
  <si>
    <t>Rotavirus survival on human hands and transfer of infectious virus to animate and nonporous inanimate surfaces</t>
  </si>
  <si>
    <t>Ansari, S.A., Sattar, S.A., Springthorpe, V.S., Wells, G.A., Tostowaryk, W.</t>
  </si>
  <si>
    <t>Wa strain of human rotavirus</t>
  </si>
  <si>
    <t>stainless steel disks</t>
  </si>
  <si>
    <t xml:space="preserve">At 20 and 60 min after virus inoculation, 16.1 and 1.8%, respectively, of the input infectious virus could be transferred from the contaminated hand to a clean disk; when a clean hand was pressed against a contaminated disk, virus transfer was 16.8 and 1.6%, respectively. </t>
  </si>
  <si>
    <t>Bacterial transfer to fingertips during sequential surface contacts with and without gloves</t>
  </si>
  <si>
    <t>King, M.-F., López-García, M., Atedoghu, K.P., Zhang, N., Wilson, A.M., Weterings, M., Hiwar, W., Dancer, S.J., Noakes, C.J., Fletcher, L.A.</t>
  </si>
  <si>
    <t>Results showed that λ for bare skin was higher (49%, 95% CI = 32%-72%) than for gloved hands (30%, CI = 17%-49%).</t>
  </si>
  <si>
    <t>plastic coupons</t>
  </si>
  <si>
    <t>sequential contacts</t>
  </si>
  <si>
    <t>Transfer efficiency of bacteria and viruses from porous and nonporous fomites to fingers under different relative humidity conditions</t>
  </si>
  <si>
    <t>Lopez, G.U., Gerba, C.P., Tamimi, A.H., Kitajima, M., Maxwell, S.L., Rose, J.B.</t>
  </si>
  <si>
    <t xml:space="preserve">Escherichia coli, Staphylococcus aureus, Bacillus thuringiensis, MS2 coliphage, and poliovirus 1 </t>
  </si>
  <si>
    <t xml:space="preserve">Nine fomites representing porous and nonporous surfaces </t>
  </si>
  <si>
    <t>Bacterial transfer and cross-contamination potential associated with paper-towel dispensing</t>
  </si>
  <si>
    <t>Harrison, W.A., Griffith, C.J., Ayers, T., Michaels, B.</t>
  </si>
  <si>
    <t>contaminant</t>
  </si>
  <si>
    <t>Recoverable bacterial transfer rates from a contaminated hand to clean dispenser exits ranged from 0.01% to 0.64% ,from contaminated exits to clean hands was between 12.4% and 13.1%</t>
  </si>
  <si>
    <t>paper towel,paper-towel dispensers</t>
  </si>
  <si>
    <t>Virus transfer between fingerpads and fomites</t>
  </si>
  <si>
    <t>Julian, T.R., Leckie, J.O., Boehm, A.B.</t>
  </si>
  <si>
    <t xml:space="preserve">0.23 ± 0.22 (mean and standard deviation) </t>
  </si>
  <si>
    <t>hand washing</t>
  </si>
  <si>
    <t>Norovirus Cross-Contamination during Food Handling and Interruption of Virus Transfer by Hand Antisepsis: Experiments with Feline Calicivirus as a Surrogate</t>
  </si>
  <si>
    <t>Bidawid, S., Malik, N., Adegbunrin, O., Sattar, S.A., Farber, J.M.</t>
  </si>
  <si>
    <t xml:space="preserve">Nearly 46 ± 20.3, 18 ± 5.7, and 13 ± 3.6% of infectious virus was transferred from contaminated fingerpads to ham, lettuce, and metal disks, respectively. In contrast, approximately 6 ± 1.8, 14 ± 3.5, and 7 ± 1.9% virus transfer occurred, respectively, from ham, lettuce, and metal disks to hands. </t>
  </si>
  <si>
    <t>ham, lettuce, or brushed stainless steel</t>
  </si>
  <si>
    <t>The effect of glove material upon the transfer of methicillin-resistant Staphylococcus aureus to and from a gloved hand</t>
  </si>
  <si>
    <t xml:space="preserve">In the absence of simulated body fluid, mean bacterial transfer to and from the different gloves ranged from 0.1% to 16% and from 0.01% to 19.5%, respectively. </t>
  </si>
  <si>
    <t>different glove types</t>
  </si>
  <si>
    <t>Moore, G., Dunnill, C.W., Wilson, A.P.R.</t>
  </si>
  <si>
    <t>Inoculum Size Influences Bacterial Cross Contamination between Surfaces</t>
  </si>
  <si>
    <t>Montville, R., Schaffner, D.W.</t>
  </si>
  <si>
    <t>inoculum size</t>
  </si>
  <si>
    <t>Experimental methodologies and preliminary transfer factor data for estimation of dermal exposures to particles</t>
  </si>
  <si>
    <t>Rodes, C.E., Newsome, J.R., Vanderpool, R.W., Antley, J.T., Lewis, R.G.</t>
  </si>
  <si>
    <t>wet and dry skin, stainless steel, vinyl, and carpeted surfaces</t>
  </si>
  <si>
    <t>Comparative surface-to-hand and fingertip-to-mouth transfer efficiency of gram-positive bacteria, gram-negative bacteria, and phage</t>
  </si>
  <si>
    <t>Rusin, P., Maxwell, S., Gerba, C.</t>
  </si>
  <si>
    <t>surface to hand, hand to mouth</t>
  </si>
  <si>
    <t>microorganism</t>
  </si>
  <si>
    <t>dishcloth/sponge, kitchen faucet,carrot, hamburger patties,  phone receiver, washing machine.</t>
  </si>
  <si>
    <t>Transfer efficiencies were 38.47% to 65.80% and 27.59% to 40.03% for the phone receiver and faucet, respectively</t>
  </si>
  <si>
    <t>Transfer of bacteria from fabrics to hands and other fabrics: Development and application of a quantitative method using Staphylococcus aureus as a model</t>
  </si>
  <si>
    <t>Sattar, S.A., Springthorpe, S., Mani, S.</t>
  </si>
  <si>
    <t>bleached and undyed fabrics of 100% cotton and 50% cotton + 50% polyester (poly cotton)</t>
  </si>
  <si>
    <t>Quantification and variability analysis of bacterial cross-contamination rates in common food service tasks</t>
  </si>
  <si>
    <t>Chen, Y., Jackson, K.M., Chea, F.P., Schaffner, D.W.</t>
  </si>
  <si>
    <t>The mean ± SD of the normal distributions were, in log percent transfer rate, chicken to hand (0.94 ± 0.68), cutting board to lettuce (0.90 ± 0.59), spigot to hand (0.36 ± 0.90), hand to lettuce (-0.12 ± 1.07), prewashed hand to postwashed hand (i.e., hand washing efficiency) (-0.20 ± 1.42), and hand to spigot (-0.80 ± 1.09).</t>
  </si>
  <si>
    <t>kitchen surfaces</t>
  </si>
  <si>
    <t>Chemical disinfection to interrupt transfer of rhinovirus type 14 from environmental surfaces to hands</t>
  </si>
  <si>
    <t>Sattar, S.A., Jacobsen, H., Springthorpe, V.S., Cusack, T.M., Rubino, J.R.</t>
  </si>
  <si>
    <t>proper disinfection of environmental surfaces</t>
  </si>
  <si>
    <t xml:space="preserve">contact of fingerpads with disks treated separately with these products resulted in the transfer of 8.4% ± 3.6 and 3.3% ± 1.9%, respectively, of the infectious virus remaining on the disks after the disinfectant was allowed to dry. Virus transfer from the control disks was 0.58% ± 0.35%. </t>
  </si>
  <si>
    <t>Human norovirus transfer to stainless steel and small fruits during handling</t>
  </si>
  <si>
    <t>Sharps, C.P., Kotwal, G., Cannon, J.L.</t>
  </si>
  <si>
    <t>fruit, gloves, or stainless steel</t>
  </si>
  <si>
    <t xml:space="preserve">Transfer rates ranged from 20 to 70% from fingertips to stainless steel or fruits for the GI, GII, and MNV-1 virus cocktail under wet conditions and from 4 to 12% for all viruses under dry transfer conditions. Fomite transfer (from stainless steel to fingertip and then to fruit) was lower for all viruses, ranging from 1 to 50% for wet transfer and 2 to 11% for dry transfer. </t>
  </si>
  <si>
    <t>Bacterial survivability and transferability on biometric devices</t>
  </si>
  <si>
    <t>Blomeke, C.R., Elliott, S.J., Walter, T.M.</t>
  </si>
  <si>
    <t xml:space="preserve">three biometric sensors </t>
  </si>
  <si>
    <t>time of drying the surface</t>
  </si>
  <si>
    <t>Persistence of Escherichia coli O157 on farm surfaces under different environmental conditions</t>
  </si>
  <si>
    <t>Williams, A.P., Avery, L.M., Killham, K., Jones, D.L.</t>
  </si>
  <si>
    <t>temperature (5 and 20°C) and moisture (moist or dry)</t>
  </si>
  <si>
    <t>common faecally contaminated farmyard material surfaces (wood and steel)</t>
  </si>
  <si>
    <t>Development of a method to measure bacterial transfer from hands</t>
  </si>
  <si>
    <t>Lingaas, E., Fagernes, M.</t>
  </si>
  <si>
    <t>hand to hand, hand to glove</t>
  </si>
  <si>
    <t>Transfer of contaminants from surface to hands: Experimental assessment of linearity of the exposure process, adherence to the skin, and area exposed during fixed pressure and repeated contact with surfaces contaminated with a powder</t>
  </si>
  <si>
    <t>Brouwer, D.H., Kroese, R., Van Hemmen, J.J.</t>
  </si>
  <si>
    <t xml:space="preserve">The results show that after one single-hand contact only 4 to 16 percent of the total surface of the palm of the hand was exposed, whereas after 12 contacts this was increased to about 40 percent. The efficiency of transfer was ≤2 percent of the contamination of the surface. </t>
  </si>
  <si>
    <t>Transfer efficiency of an enveloped virus, human coronavirus 229E, from various hard surface fomites to finger pads of the hands</t>
  </si>
  <si>
    <t>Activities</t>
  </si>
  <si>
    <t>Experiment Design</t>
  </si>
  <si>
    <t xml:space="preserve">Transfer Efficiency </t>
  </si>
  <si>
    <t>Transmission Routes</t>
  </si>
  <si>
    <t>Surface Type</t>
  </si>
  <si>
    <t>Contact Characteristics</t>
  </si>
  <si>
    <t>HCoV 229E</t>
  </si>
  <si>
    <t>Hard surfaces:
Stainless steel, glass, glazed porcelain, laminate and formica</t>
  </si>
  <si>
    <t>Temperature</t>
  </si>
  <si>
    <t>Relative humidity</t>
  </si>
  <si>
    <t xml:space="preserve">22 ± 1℃ </t>
  </si>
  <si>
    <t>40% ± 5%</t>
  </si>
  <si>
    <t>Tables</t>
  </si>
  <si>
    <t>Figures</t>
  </si>
  <si>
    <t>Cleaned, sanitized (70% ethyl alcohol) test carriers were inoculated with 10 μL of virus, which was spread over an area of 1-cm2 using a bent pipette tip, and dried for 30min with the petri dish lids on.</t>
  </si>
  <si>
    <t xml:space="preserve"> One transfer trial consisted of 6 transfer events using the index, middle, and ring fingers of both hands for each surface type. </t>
  </si>
  <si>
    <t>Area: 1-cm2 inoculum zone
Time:10 seconds 
Pressure: 1.0 kg/cm2 of average pressure (range, 900 g/cm2 to 1,200 g/cm2)</t>
  </si>
  <si>
    <t>Recover method</t>
  </si>
  <si>
    <t>glazed porcelain:49.07% ± 16.70%
stainless steel: &lt;1%</t>
  </si>
  <si>
    <t xml:space="preserve"> Nylon swab method: low viral recoveries
Wash method: Contaminated fingers were washed in 1 mL 0% FBS MEM with antibiotics within a sterile petri dish.</t>
  </si>
  <si>
    <t>Artificial saliva and human donor saliva</t>
  </si>
  <si>
    <t>Hand type</t>
  </si>
  <si>
    <t>Human fingers</t>
  </si>
  <si>
    <t>Artificial finger-pads</t>
  </si>
  <si>
    <t xml:space="preserve">25 to 85% within tight RH ranges (±2% RH tolerance measured within 50 mm of point of contact transfer). </t>
  </si>
  <si>
    <t>22.9 ± 0.6 °C (range: 20.6 to 24.2 °C)</t>
  </si>
  <si>
    <t>Both the coupon (donor) and AFP (recipient) were placed into separate 10 mL volumes of borate buffer solution (pH 9.2; Fisher Scientific, Loughborough, UK) and shaken for 5 min to recover fluorescein into solution.</t>
  </si>
  <si>
    <t xml:space="preserve">AFPs is magnetically mounted on a moving device, whilst coupons were placed onto an anvil mount and fitted with a vacuum line to prevent lifting due to stickiness/suction on AFP—coupon separation.  </t>
  </si>
  <si>
    <t>Use aerosol deposition system to sprey sodium fluorescein added artificial saliva and human donor saliva as a respiratory fluid, and aerosol deposited onto coupons.Evaluate droplet transfer immediately after deposition to prevent evaporative effects. Use moving device with AFPs to contact coupons.</t>
  </si>
  <si>
    <t>Force:15 N  
Time: 1 s 
Velocity: 10 mm/min 
(controlled by software)
Contact frequency: ABSS (n = 47), ABST (n = 53), KYD (n = 59), MEL (n = 175), and SS304 (n = 153)
Average contact area:  0.1865, σA = 0.0224 m2 normal distribution</t>
  </si>
  <si>
    <t>The diluted virus solution is inoculated on the tip of the glove and spread evenly, using the glove instead of the hand, air dry for ten minutes, touch the surface for ten seconds, and then wipe the fingertip with a cotton swab.</t>
  </si>
  <si>
    <t>Time:10s</t>
  </si>
  <si>
    <t>Gloved hand</t>
  </si>
  <si>
    <t>Vitro-skin, artificial finger</t>
  </si>
  <si>
    <t>22-23 °C</t>
  </si>
  <si>
    <t>60-70%</t>
  </si>
  <si>
    <t>Place 1 µL of SARS-CoV-2 suspension on each test surface and then expose the artificial skin to the test solids after waiting for either 10 seconds or 30 minutes</t>
  </si>
  <si>
    <t>Force:3N
Time:5s
loading weight:299.2 ± 1.2 g
Contact area:1.2cm*0.3 cm
pressure:1atm</t>
  </si>
  <si>
    <t>After contact, the artificial skin is soaked in the virus transport medium liquid for recovery</t>
  </si>
  <si>
    <t>10s (wet) : Transfer percentage of wet droplets on three common non-porous solids (glass, stainless steel, and Teflon) between 13-16% (0.8-0.9 logarithm less than input)
30min(dried): 3-9%</t>
  </si>
  <si>
    <t>20.8-21.9 °C</t>
  </si>
  <si>
    <t>13-74%</t>
  </si>
  <si>
    <t>Experiment A took place one hour after the volunteers washed their hands with soap and water, while experiment B took place immediately after washing their hands.</t>
  </si>
  <si>
    <t xml:space="preserve">Pressure: 0.25kpa
time:10s
</t>
  </si>
  <si>
    <t>Participants were asked to touch a sequence of up to eight E coli inoculated plastic coupons using each of their fingers in turn.</t>
  </si>
  <si>
    <t>plastic</t>
  </si>
  <si>
    <t>Human fingers, gloves</t>
  </si>
  <si>
    <t xml:space="preserve">Time:1s
loading weight:50 g (±5 g) </t>
  </si>
  <si>
    <t xml:space="preserve">8/33 filtered out because of language and accessibility </t>
  </si>
  <si>
    <t>Antiviral Activity of Active Materials: Standard and Finger-Pad-Based Innovative Experimental Approaches</t>
  </si>
  <si>
    <t>Szpiro L, Bourgeay C, Hoareau AL, Julien T, Menard C, Marie Y, Rosa-Calatrava M, Moules V</t>
  </si>
  <si>
    <t>enveloped virus (influenza virus) and non-enveloped virus (feline calicivirus</t>
  </si>
  <si>
    <t>three active materials</t>
  </si>
  <si>
    <t>dried time</t>
  </si>
  <si>
    <t>Stainless steel discs, AS1 (a PVC membrane with a topcoat layer), AS2 (1.4 mm layer obtained by extraction), AS3(a 120 µm layer of a polyester/metal mix sprayed over stainless steel coupons)</t>
  </si>
  <si>
    <t>20 µL of viral suspension (1.107 TCID50/mL) was deposited onto 1 cm2 area of a middle ﬁngertip</t>
  </si>
  <si>
    <t>a middle ﬁngertip cut from a nitrile glove</t>
  </si>
  <si>
    <t>Once dry, the ﬁngertips were positioned onto the middle ﬁnger of a gloved hand of an operator and pressed on to the test surfaces for 10 s with one rotating movement of the ﬁnger (90◦) and a mechanical pressure of 1 kg controlled using a scale.</t>
  </si>
  <si>
    <t>left on the finger: sonication procedure (10 min, 40 Hz)
on surface: quantiﬁcation utilizing tissue-culture infectious dose 50% (TCID50)</t>
  </si>
  <si>
    <t>20 °C</t>
  </si>
  <si>
    <t>40-60%</t>
  </si>
  <si>
    <t>Data on Transfer of Human Coronavirus SARS-CoV-2 from Foods and Packaging Materials to Gloves Indicate That Fomite Transmission Is of Minor Importance</t>
  </si>
  <si>
    <t>S Butot, S Zuber, M Moser, L Baert</t>
  </si>
  <si>
    <t>Lettuce, ham and vegetarian meat,Cardboard and plastic</t>
  </si>
  <si>
    <t>surface to glove, glove to glove</t>
  </si>
  <si>
    <t>dry, wet, frozen</t>
  </si>
  <si>
    <t>Cumulative transfer rate: Lettuce (4.7%) and ham (3.4%)
VMA: wet Cumulative transfer rate 1.3%</t>
  </si>
  <si>
    <t>surface to hand, hand to hand</t>
  </si>
  <si>
    <t>Butterhead lettuce, cooked ham, and chilled VMA, plastic foil, cardboard</t>
  </si>
  <si>
    <t>Nitrile gloves</t>
  </si>
  <si>
    <t xml:space="preserve">first contact: gloved hand touch inoculated foods or packaging materials 
second contact: an inoculated glove was put in contact with a glove (wet) </t>
  </si>
  <si>
    <t>Wet transfer: directly after viral inoculation at room temperature on the donor surface (lettuce, ham, VMA,packaging)
Frozen transfer: surface inoculated at roomtemperature and immediately after inoculation frozen for 24 h at-20°C (VMA, packaging)
dry transfer :inoculated donor stored 1 h at room temperature (packaging)</t>
  </si>
  <si>
    <t>time:10s
loading weight:4kg (VMA to glove)
Area: 25 cm2</t>
  </si>
  <si>
    <t>lettuce:40.5%, frozen VMA:0.0096%, ham (wet):28.9%, wet VMA :11.3%
glove to glove: mean 11.7%
cardboard: 0.3%( frozen),9.2%(wet),0.1%(dry)
plastic:10.9%( frozen), 25.3%(wet),0.1%(dry)</t>
  </si>
  <si>
    <t>room temperature</t>
  </si>
  <si>
    <t>Effect of poly-hexamethylene biguanide hydrochloride (PHMB) treated non-sterile medical gloves upon the transmission of Streptococcus pyogenes, carbapenem-resistant E-coli, MRSA and Klebsiella pneumoniae from contact surfaces</t>
  </si>
  <si>
    <t>Ali, S, Wilson, A P R.</t>
  </si>
  <si>
    <t>Streptococcus pyogenes, carbapenem-resistant E-coli, MRSA and Klebsiella pneumoniae</t>
  </si>
  <si>
    <t>dry, wet</t>
  </si>
  <si>
    <t>Untreated gloves contaminated “recipient” surfaces (~4.5log10cfu) while PHMB-treated gloves transferred fewer bacteria (2.4–3.6log10cfu). </t>
  </si>
  <si>
    <t>computer-keys</t>
  </si>
  <si>
    <t>Evaluating a transfer gradient assumption in a fomite-mediated microbial transmission model using an experimental and Bayesian approach</t>
  </si>
  <si>
    <t>Wilson, A M, King, M F, López-García, M, Weir, M H, Sexton, J D, Canales, R A, Kostov, G E, Julian, T R, Noakes, C J, Reynolds, K A.</t>
  </si>
  <si>
    <r>
      <t>MS2，</t>
    </r>
    <r>
      <rPr>
        <i/>
        <sz val="16"/>
        <color rgb="FF212121"/>
        <rFont val="Helvetica Neue"/>
        <family val="2"/>
      </rPr>
      <t>Φ</t>
    </r>
    <r>
      <rPr>
        <sz val="16"/>
        <color rgb="FF212121"/>
        <rFont val="Helvetica Neue"/>
        <family val="2"/>
      </rPr>
      <t>X174</t>
    </r>
  </si>
  <si>
    <t>experiment and modelling</t>
  </si>
  <si>
    <t>Fomite-fingerpad transfer efficiency (pick-up and deposit) of Acinetobacter baumannii-with and without a latex glove</t>
  </si>
  <si>
    <t>Greene, C, Vadlamudi, G, Eisenberg, M, Foxman, B, Koopman, J, Xi, C W.</t>
  </si>
  <si>
    <t>cinetobacter baumannii</t>
  </si>
  <si>
    <t>Glass, stainless steel, porcelain, polypropylene, polycarbonate and rubber</t>
  </si>
  <si>
    <t>the fomite-to-fingerpad transfer efficiency was 24.1%, and the fingerpad-to-fomite transfer efficiency was 5.6%. When latex gloves were worn, the fomite-to-fingerpad transfer efficiency was reduced by 55.9% (to 10.6%) and the fingerpad-to-fomite transfer efficiency was reduced by 47.1% (to 3.0%). The average transfer efficiency between 2 skin surfaces was 32.5%.</t>
  </si>
  <si>
    <t>surface to hand,hand to surface</t>
  </si>
  <si>
    <t>Foodborne spread of hepatitis A: Recent studies on virus survival, transfer and inactivation</t>
  </si>
  <si>
    <t>Sattar, S A, Tetro, J, Bidawid, S, Farber, J.</t>
  </si>
  <si>
    <t>HAV</t>
  </si>
  <si>
    <t>https://pubmed.ncbi.nlm.nih.gov/10877765/</t>
  </si>
  <si>
    <t>Contamination of foods by food handlers: experiments on hepatitis A virus transfer to food and its interruption</t>
  </si>
  <si>
    <t>Quantification of Campylobacter species cross-contamination during handling of contaminated fresh chicken parts in kitchens</t>
  </si>
  <si>
    <t>Luber, P, Brynestad, S, Topsch, D, Scherer, K, Bartelt, E.</t>
  </si>
  <si>
    <t>Campylobacter</t>
  </si>
  <si>
    <t>surface to hand, hand to surface</t>
  </si>
  <si>
    <t>The mean transfer rates from legs and filets to hands were 2.9 and 3.8%. The transfer from legs to the plate (0.3%) was significantly smaller (P &lt; 0.01) than the percentage transferred from filets to the cutting board and knife (1.1%). Average transfer rates from hands or kitchen utensils to ready-to-eat foods ranged from 2.9 to 27.5%. </t>
  </si>
  <si>
    <t>chicken legs,plate,filets,board, knife</t>
  </si>
  <si>
    <t>Survival of hepatitis A virus on human hands and its transfer on contact with animate and inanimate surfaces</t>
  </si>
  <si>
    <t>Mbithi, J N, Springthorpe, V S, Boulet, J R, Sattar, S A.</t>
  </si>
  <si>
    <t>disk</t>
  </si>
  <si>
    <t>time of drying, contact pressure</t>
  </si>
  <si>
    <t>Transfer of Enteric Viruses Adenovirus and Coxsackievirus and Bacteriophage MS2 from Liquid to Human Skin</t>
  </si>
  <si>
    <t>Pitol, A K, Bischel, H N, Boehm, A B, Kohn, T, Julian, T R.</t>
  </si>
  <si>
    <t>Enteric Viruses Adenovirus and Coxsackievirus and Bacteriophage MS2</t>
  </si>
  <si>
    <t xml:space="preserve">liquid to skin </t>
  </si>
  <si>
    <t>https://github.com/leeds-indoor-air/Touch_transfer_experiment_data_analysis/tree/main/data</t>
  </si>
  <si>
    <t>Phi6: mean:0.17,medium: 0.12,sd:0.17
MS2: mean:0.26,medium: 0.25,sd:0.18</t>
  </si>
  <si>
    <t>data!A1</t>
  </si>
  <si>
    <t>surface type</t>
  </si>
  <si>
    <t>temperature</t>
  </si>
  <si>
    <t>ABSS</t>
  </si>
  <si>
    <t>ABST</t>
  </si>
  <si>
    <t>SS304</t>
  </si>
  <si>
    <t>MEL</t>
  </si>
  <si>
    <t>KYD</t>
  </si>
  <si>
    <t>Metal: SS304 and ALU
Plastic:MEL, ABSS, ABST, and KYD</t>
  </si>
  <si>
    <t>tranfer efficiency (Mean)</t>
  </si>
  <si>
    <t>tranfer efficiency (Median)</t>
  </si>
  <si>
    <t>tranfer efficiency (SD)</t>
  </si>
  <si>
    <t>SD</t>
  </si>
  <si>
    <t>Walker, M.D.(2022)'!A1</t>
  </si>
  <si>
    <t>Virus</t>
  </si>
  <si>
    <t>Stainless steel</t>
  </si>
  <si>
    <t>MNV-1</t>
  </si>
  <si>
    <t>REF</t>
  </si>
  <si>
    <t>contact number</t>
  </si>
  <si>
    <t>Time:10s
Loading weight: 1kg
Three consecutive contacts</t>
  </si>
  <si>
    <t>steel surface: MNV-1: after first contact 4.4%, after second contact 0.05%
AS03 surface: after first contact 4.5%</t>
  </si>
  <si>
    <t>Fomite/Surface Type</t>
  </si>
  <si>
    <t>AS03</t>
  </si>
  <si>
    <t>Mean Pre-Transfer Surface Viral Titer Logio ± SD (n=6)</t>
  </si>
  <si>
    <t>Mean Transfer to Finger Titer Logiot± SD (n=6)</t>
  </si>
  <si>
    <t>Mean Transfer Efficiency %  ±SD</t>
  </si>
  <si>
    <t>Stainless steel a</t>
  </si>
  <si>
    <t>Stainless steel b</t>
  </si>
  <si>
    <t>Glass b</t>
  </si>
  <si>
    <t>Glazed Porcelain b</t>
  </si>
  <si>
    <t>Laminate b</t>
  </si>
  <si>
    <t>Formica b</t>
  </si>
  <si>
    <t>4.78±0.19</t>
  </si>
  <si>
    <t>4.94±0.25</t>
  </si>
  <si>
    <t>4.17±0.17</t>
  </si>
  <si>
    <t>4.72±0.1</t>
  </si>
  <si>
    <t>4.28±0.1</t>
  </si>
  <si>
    <t>4.44±0.1</t>
  </si>
  <si>
    <t>0.92±0.2</t>
  </si>
  <si>
    <t>2.65±2.7</t>
  </si>
  <si>
    <t>3.76±4.06</t>
  </si>
  <si>
    <t>4.42±3.91</t>
  </si>
  <si>
    <t>3.24±2.98</t>
  </si>
  <si>
    <t>3.85±3.86</t>
  </si>
  <si>
    <t>0.013±0.003</t>
  </si>
  <si>
    <t>0.46±0.57</t>
  </si>
  <si>
    <t>37.24±82.34</t>
  </si>
  <si>
    <t>49.07±16.7</t>
  </si>
  <si>
    <t>6.55±5.48</t>
  </si>
  <si>
    <t>25.38±28.4</t>
  </si>
  <si>
    <t>data!A8</t>
  </si>
  <si>
    <t>https://static-content.springer.com/esm/art%3A10.1038%2Fs41598-021-00843-0/MediaObjects/41598_2021_843_MOESM1_ESM.pdf</t>
  </si>
  <si>
    <t xml:space="preserve">                surface type
Nil (virus 
input control) 
log (TCID50/ml)</t>
  </si>
  <si>
    <t>S. steel</t>
  </si>
  <si>
    <t>transfer efficiency</t>
  </si>
  <si>
    <t>Glass wet</t>
  </si>
  <si>
    <t>data!A17</t>
  </si>
  <si>
    <t>Time since last hand wash (h)</t>
  </si>
  <si>
    <t>Direction of transfer</t>
  </si>
  <si>
    <t>Mean</t>
  </si>
  <si>
    <t>Median</t>
  </si>
  <si>
    <t>1 </t>
  </si>
  <si>
    <t>Surface to fingerpad</t>
  </si>
  <si>
    <t>Fingerpad to surface</t>
  </si>
  <si>
    <t>0 </t>
  </si>
  <si>
    <t>Wood</t>
  </si>
  <si>
    <t>Plastic</t>
  </si>
  <si>
    <t>data!A44</t>
  </si>
  <si>
    <t>three different activities involving hand-to-liquid contacts: 1) hand contacting a wet cloth, 2) hand contacting a wet surface, and 3) full hand immersion into the liquid.</t>
  </si>
  <si>
    <t>研究一下连续接触对TE的影响，接触次数是否会影响lambda，比如微生物对手指的粘连等</t>
  </si>
  <si>
    <t>https://www.ncbi.nlm.nih.gov/pmc/articles/PMC7498081/table/pone.0238998.t001/</t>
  </si>
  <si>
    <t>wet-cloth contact: Pressing the cloth transferred on average 22% more liquid to the skin than wringing the cloth, a statistically significant difference in film thickness (ANOVA, F (1, 73) = 5.45. p = 0.022)
wet-surface contact: the transfer of liquid to the skin was 20% higher when the contact material was plastic as compared with metal</t>
  </si>
  <si>
    <t>they only talk about relative efficiency compared to other surfaces</t>
  </si>
  <si>
    <t>MS2，ΦX174</t>
  </si>
  <si>
    <r>
      <t>Un-gloved </t>
    </r>
    <r>
      <rPr>
        <i/>
        <sz val="16"/>
        <color rgb="FF000000"/>
        <rFont val="Arial"/>
        <family val="2"/>
      </rPr>
      <t>λ</t>
    </r>
    <r>
      <rPr>
        <i/>
        <sz val="11"/>
        <color rgb="FF000000"/>
        <rFont val="Arial"/>
        <family val="2"/>
      </rPr>
      <t>U</t>
    </r>
    <r>
      <rPr>
        <sz val="16"/>
        <color rgb="FF000000"/>
        <rFont val="Arial"/>
        <family val="2"/>
      </rPr>
      <t> (%)</t>
    </r>
  </si>
  <si>
    <r>
      <t>Gloved </t>
    </r>
    <r>
      <rPr>
        <i/>
        <sz val="16"/>
        <color rgb="FF000000"/>
        <rFont val="Arial"/>
        <family val="2"/>
      </rPr>
      <t>λ</t>
    </r>
    <r>
      <rPr>
        <i/>
        <sz val="11"/>
        <color rgb="FF000000"/>
        <rFont val="Arial"/>
        <family val="2"/>
      </rPr>
      <t>G</t>
    </r>
    <r>
      <rPr>
        <sz val="16"/>
        <color rgb="FF000000"/>
        <rFont val="Arial"/>
        <family val="2"/>
      </rPr>
      <t> (%)</t>
    </r>
  </si>
  <si>
    <t>St. dev.</t>
  </si>
  <si>
    <t>95% confidence interval</t>
  </si>
  <si>
    <t>32-72</t>
  </si>
  <si>
    <t>17-49</t>
  </si>
  <si>
    <t>data!A71</t>
  </si>
  <si>
    <t>porous (unsealed), hard ceramic tile</t>
  </si>
  <si>
    <r>
      <t>Three scenarios were investigated: one in which the surface (s) and the fingertip (f) had similar inoculation concentrations, theoretically resulting in similar viral concentrations before the fingertip-to-surface contact (Ck-1f≅Ck−1s), one in which the fingertip inoculation concentration was greater than that of the surface (Ck−1f&gt;Ck−1s)and one in which the fingertip concentration was less than that of the surface (</t>
    </r>
    <r>
      <rPr>
        <b/>
        <sz val="18"/>
        <color theme="1"/>
        <rFont val="Calibri"/>
        <family val="2"/>
        <scheme val="minor"/>
      </rPr>
      <t>Ck−1f&lt;Ck−1s</t>
    </r>
    <r>
      <rPr>
        <sz val="18"/>
        <color theme="1"/>
        <rFont val="Calibri"/>
        <family val="2"/>
        <scheme val="minor"/>
      </rPr>
      <t>). MS2 on finger, ΦX174 on the surface</t>
    </r>
  </si>
  <si>
    <t>Time:1s
loading weight:700-1500g</t>
  </si>
  <si>
    <t>The left fingertip was swabbed to represent the concentration onthe fingertip before the fingertip-to-surface contact and after inocu-lum drying. The participant then made a 1 s contact using the right fingertip with the un-swabbed inoculated area on the ceramic tile.</t>
  </si>
  <si>
    <t>recoverablefingertip transfer efficiency</t>
  </si>
  <si>
    <t>geomean ± geos.d.</t>
  </si>
  <si>
    <t>min, max</t>
  </si>
  <si>
    <t>fingertip &gt; surface(n=8)</t>
  </si>
  <si>
    <t>fingertip &lt; surface(n=8)</t>
  </si>
  <si>
    <t>all trials(n= 16)</t>
  </si>
  <si>
    <t>9.35 × 10^(−1)± 1.10 × 10^(0)</t>
  </si>
  <si>
    <t>7.59 × 10^(−1), 9.98 × 10^(−1)</t>
  </si>
  <si>
    <t>2.46 × 10^(−2)± 2.97 × 10^(0)</t>
  </si>
  <si>
    <t>7.61 × 10^(−3), 2.07 × 10^(−1)</t>
  </si>
  <si>
    <t>1.51 × 10^(−1)± 7.55 × 10^(0)</t>
  </si>
  <si>
    <t>7.60 × 10^(−3), 9.98 × 10^(−1)</t>
  </si>
  <si>
    <t>data!A76</t>
  </si>
  <si>
    <t>13-31%</t>
  </si>
  <si>
    <t>17.4-23.6°C</t>
  </si>
  <si>
    <t>S.aureus inoculate on the finger</t>
  </si>
  <si>
    <t>Time:10s
loading weight: 800g (±40g)
contact area: 3.6 cm2</t>
  </si>
  <si>
    <t>22°C±1°C</t>
  </si>
  <si>
    <t>65-75%</t>
  </si>
  <si>
    <t>The bacteria on the slide were cultured in situ</t>
  </si>
  <si>
    <t>The touch was performed between the thumb and 30 slides in sequence as a set of sequential-touch trials. </t>
  </si>
  <si>
    <t>The average transfer rate for the six sets of trials was 12·9%, with a small standard deviation (SD; 3·84%)</t>
  </si>
  <si>
    <t>the initial number of bacteria on the donor thumb (C) (CFU)</t>
  </si>
  <si>
    <t>transfer efficiency (%)</t>
  </si>
  <si>
    <t>mean</t>
  </si>
  <si>
    <t>median</t>
  </si>
  <si>
    <t>sd</t>
  </si>
  <si>
    <t>S. aureus</t>
  </si>
  <si>
    <t>resident microflora on the thumb</t>
  </si>
  <si>
    <t>data!A81</t>
  </si>
  <si>
    <t>no specific data about transfer efficiency</t>
  </si>
  <si>
    <t>22±2°C</t>
  </si>
  <si>
    <t>glove, plastic, ss304</t>
  </si>
  <si>
    <t>glove to surface, surface to glove</t>
  </si>
  <si>
    <t xml:space="preserve">A contact transfer protocol was completed to evaluate the movement of S aureus between a person wearing nitrile gloves and either handshaking with another person with gloved hands or touching a plastic cellular telephone back or a 304 stainless steel rod with a 1 cm diameter and 5 cm in length </t>
  </si>
  <si>
    <t>1, Glove→glove→glove 2, Telephone→glove→telephone 3, SS→glove→SS  4, SS→glove→SS(with Bovine serum albumin (5% w/v) added to the inoculum used to contaminate the first fomite.)</t>
  </si>
  <si>
    <t>Contact transfer order (first fomite→second fomite→third fomite)</t>
  </si>
  <si>
    <t>% Bacteria transferred to</t>
  </si>
  <si>
    <t>Second fomite</t>
  </si>
  <si>
    <t>Third fomite</t>
  </si>
  <si>
    <t>Glove→glove→glove</t>
  </si>
  <si>
    <t>SS→glove→SS</t>
  </si>
  <si>
    <t>Plastic→glove→plastic</t>
  </si>
  <si>
    <t>data!A94</t>
  </si>
  <si>
    <t xml:space="preserve">The transfer efficiency between the second and third fomite was the least (ie, at or below 2% transferred) . The lowest numbers of bacteria transferred, 0.1% and 0.01%, </t>
  </si>
  <si>
    <t>Bacteria recovered from</t>
  </si>
  <si>
    <t>NOTE. Values are presented as colony forming units ± standard deviation.</t>
  </si>
  <si>
    <t>5.5 ± 4.4 × 103</t>
  </si>
  <si>
    <t>3.0 ± 3.3 × 102</t>
  </si>
  <si>
    <t>1.4 ± 0.5 × 106</t>
  </si>
  <si>
    <t>6.2 ± 5.4 × 104</t>
  </si>
  <si>
    <t>2.7 ± 0.8 × 106</t>
  </si>
  <si>
    <t>9.0 ± 3.4 × 104</t>
  </si>
  <si>
    <t>5.2 ± 0.6 × 106</t>
  </si>
  <si>
    <t>1.5 ± 0.2 × 105</t>
  </si>
  <si>
    <t>SS→glove→SS plus soil load</t>
  </si>
  <si>
    <t>Telephone→glove→telephone</t>
  </si>
  <si>
    <t>glove juice method</t>
  </si>
  <si>
    <t>Transfer scenarios: Tap to hand, hand to tap, lettuce to hand, hand to lettuce, lettuce to knife, knife to lettuce, lettuce to board, board to lettuce</t>
  </si>
  <si>
    <t>Transfer scenario</t>
  </si>
  <si>
    <t>No. of transfer events</t>
  </si>
  <si>
    <t>Average % transfer</t>
  </si>
  <si>
    <t>Average log % transfer (s.d.)</t>
  </si>
  <si>
    <t>Tap to hand</t>
  </si>
  <si>
    <t>n = 18</t>
  </si>
  <si>
    <t>1.4 (0.3)</t>
  </si>
  <si>
    <t>Hand to tap</t>
  </si>
  <si>
    <t>n = 14</t>
  </si>
  <si>
    <t>− 0.2 (0.4)</t>
  </si>
  <si>
    <t>Lettuce to hand</t>
  </si>
  <si>
    <t>n = 17</t>
  </si>
  <si>
    <t>0.05 (0.4)</t>
  </si>
  <si>
    <t>Hand to lettuce</t>
  </si>
  <si>
    <t>n = 21</t>
  </si>
  <si>
    <t>0.06 (0.5)</t>
  </si>
  <si>
    <t>Lettuce to knife</t>
  </si>
  <si>
    <t>n = 23</t>
  </si>
  <si>
    <t>Knife to lettuce</t>
  </si>
  <si>
    <t>n = 12</t>
  </si>
  <si>
    <t>2.0 (0.2)</t>
  </si>
  <si>
    <t>Lettuce to board</t>
  </si>
  <si>
    <t>n = 27</t>
  </si>
  <si>
    <t>0.3 (0.3)</t>
  </si>
  <si>
    <t>Board to lettuce</t>
  </si>
  <si>
    <t>n = 9</t>
  </si>
  <si>
    <t>1.4 (0.6)</t>
  </si>
  <si>
    <t>data!A111</t>
  </si>
  <si>
    <t>tap-hand: The virus is inoculated on the tap, and the volunteer turns the tap on and off.
Hand-tap: hand inoculate the virus by turning on and off the tap.
Hand-lettuce: hand inoculation, and then picking up the chopped lettuce on a cutting board
Leaves -hand: virus should be inoculated on lettuce, cut with a sterile knife and picked up with clean hands</t>
  </si>
  <si>
    <t>glove juice method, swab using firm pressure with a sterile sponge</t>
  </si>
  <si>
    <t>swab hand and surface</t>
  </si>
  <si>
    <t>swab finger</t>
  </si>
  <si>
    <t>swab surfaces</t>
  </si>
  <si>
    <t>swab</t>
  </si>
  <si>
    <t>Contaminated hand touch surface for 10s, and swab the finger</t>
  </si>
  <si>
    <t>chopping board, tap, lettuce, knife</t>
  </si>
  <si>
    <t>MNV-1 transfers more readily from a contaminated spigot to a clean hand (24% or 1.4 ± 0.3 (standard deviation (SD))-log transfer %) compared to transfer from a contaminated hand to a clean spigot (0.6% or − 0.2 ± 0.4-log transfer %)</t>
  </si>
  <si>
    <t> medical grade stainless steel (RD128-304), white high grade BUNA-N Rubber (RD128-BUNA), porcelain (RD128-PL), polycarbonate plastic (RD128-PC), polypropylene plastic (RD128-PP), and borosilicate glass (RD128-GL)</t>
  </si>
  <si>
    <t>swab hand and on the coupons and gloves were recovered by vortexing the sample in a sterile, 50-mL conical centrifuge tube</t>
  </si>
  <si>
    <t>1, glove to surface
2, surface to finger
3, surface to glove
4, skin to skin (handshake for 1 min)</t>
  </si>
  <si>
    <t>Fomite material type</t>
  </si>
  <si>
    <t>Average percentage TE by material type</t>
  </si>
  <si>
    <t>Fingerpad</t>
  </si>
  <si>
    <t>Fomite to fingerpad (% TE) ± SD</t>
  </si>
  <si>
    <t>Min-Max</t>
  </si>
  <si>
    <t>Fingerpad to fomite (% TE) ± SD</t>
  </si>
  <si>
    <t>Latex gloves</t>
  </si>
  <si>
    <t>Fingerpad versus latex gloves</t>
  </si>
  <si>
    <t>Fingerpad to fomite</t>
  </si>
  <si>
    <t>Fomite to fingerpad</t>
  </si>
  <si>
    <t>t test Pvalue</t>
  </si>
  <si>
    <t>Glass</t>
  </si>
  <si>
    <t>22.00 (13.51)</t>
  </si>
  <si>
    <t>4.50-44.00</t>
  </si>
  <si>
    <t>5.40 (2.49)</t>
  </si>
  <si>
    <t>2.53-10.46</t>
  </si>
  <si>
    <t>11.73 (14.48)</t>
  </si>
  <si>
    <t>0.0-45.09</t>
  </si>
  <si>
    <t>0.0-4.87</t>
  </si>
  <si>
    <t>&lt;0.0001</t>
  </si>
  <si>
    <t>21.11 (11.44)</t>
  </si>
  <si>
    <t>6.98-37.66</t>
  </si>
  <si>
    <t>5.59 (4.55)</t>
  </si>
  <si>
    <t>0.67-16.70</t>
  </si>
  <si>
    <t>5.39 (4.67)</t>
  </si>
  <si>
    <t>0.0-11.76</t>
  </si>
  <si>
    <t>0.71 (0.61)</t>
  </si>
  <si>
    <t>0.0-1.84</t>
  </si>
  <si>
    <t>Porcelain</t>
  </si>
  <si>
    <t>27.43 (15.46)</t>
  </si>
  <si>
    <t>10.4-53.72</t>
  </si>
  <si>
    <t>4.80 (5.27)</t>
  </si>
  <si>
    <t>0.40-4.80</t>
  </si>
  <si>
    <t>6.07 (4.34)</t>
  </si>
  <si>
    <t>0.25-12.28</t>
  </si>
  <si>
    <t>1.18 (2.04)</t>
  </si>
  <si>
    <t>0.0-6.54</t>
  </si>
  <si>
    <t>Polypropylene</t>
  </si>
  <si>
    <t>21.37 (13.30)</t>
  </si>
  <si>
    <t>3.70-43.75</t>
  </si>
  <si>
    <t>4.21 (3.99)</t>
  </si>
  <si>
    <t>0.34-12.63</t>
  </si>
  <si>
    <t>11.02 (12.80)</t>
  </si>
  <si>
    <t>0.0-36.67</t>
  </si>
  <si>
    <t>0.0-7.63</t>
  </si>
  <si>
    <t>Polycarbonate</t>
  </si>
  <si>
    <t>17.26 (10.30)</t>
  </si>
  <si>
    <t>4.82-39.91</t>
  </si>
  <si>
    <t>3.80 (3.64)</t>
  </si>
  <si>
    <t>0.23-12.28</t>
  </si>
  <si>
    <t>13.56 (13.73)</t>
  </si>
  <si>
    <t>0.0-39.15</t>
  </si>
  <si>
    <t>3.45 (6.11)</t>
  </si>
  <si>
    <t>0.0-16.84</t>
  </si>
  <si>
    <t>Rubber</t>
  </si>
  <si>
    <t>35.53 (19.24)</t>
  </si>
  <si>
    <t>5.88-69.47</t>
  </si>
  <si>
    <t>0.0-34.47</t>
  </si>
  <si>
    <t>16.02 (13.06)</t>
  </si>
  <si>
    <t>0.21-38.44</t>
  </si>
  <si>
    <t>0.02-36.81</t>
  </si>
  <si>
    <t>10.40(14.17)</t>
  </si>
  <si>
    <t>10.26(13.28)</t>
  </si>
  <si>
    <t>0.82(1.58)</t>
  </si>
  <si>
    <t>1.62(2.61)</t>
  </si>
  <si>
    <r>
      <t>Table 1</t>
    </r>
    <r>
      <rPr>
        <sz val="16"/>
        <color rgb="FF1F1F1F"/>
        <rFont val="Georgia"/>
        <family val="1"/>
      </rPr>
      <t>. Average percentage TE by material type for transfers occurring by the fingerpad only and for transfers with the use of latex gloves</t>
    </r>
  </si>
  <si>
    <t>n</t>
  </si>
  <si>
    <t>Overall mean % TE ± SD</t>
  </si>
  <si>
    <t>Comparing % TE by direction (P)</t>
  </si>
  <si>
    <t>Comparisons with skin-skin (P)</t>
  </si>
  <si>
    <t> Fomite to fingerpad</t>
  </si>
  <si>
    <t>24.12‡ (14.81)</t>
  </si>
  <si>
    <t>3.70-69.47</t>
  </si>
  <si>
    <t>&lt;.0001</t>
  </si>
  <si>
    <t>5.60§ (6.46)</t>
  </si>
  <si>
    <t>Latex glove</t>
  </si>
  <si>
    <t>10.63‡ (11.52)</t>
  </si>
  <si>
    <t> Fingerpad to fomite</t>
  </si>
  <si>
    <t>2.96§ (6.94)</t>
  </si>
  <si>
    <t>0.0-36.81</t>
  </si>
  <si>
    <t>Skin-skin</t>
  </si>
  <si>
    <t> Fingerpad to fingerpad</t>
  </si>
  <si>
    <t>32.53 (12.07)</t>
  </si>
  <si>
    <t>17.32-43.26</t>
  </si>
  <si>
    <r>
      <t>Table 2</t>
    </r>
    <r>
      <rPr>
        <sz val="16"/>
        <color rgb="FF1F1F1F"/>
        <rFont val="Georgia"/>
        <family val="1"/>
      </rPr>
      <t>. Overall mean percentage TEs, SDs, minimum/maximum TE, and </t>
    </r>
    <r>
      <rPr>
        <i/>
        <sz val="16"/>
        <color rgb="FF1F1F1F"/>
        <rFont val="Georgia"/>
        <family val="1"/>
      </rPr>
      <t>P</t>
    </r>
    <r>
      <rPr>
        <sz val="16"/>
        <color rgb="FF1F1F1F"/>
        <rFont val="Georgia"/>
        <family val="1"/>
      </rPr>
      <t> value results for overall mean TE comparisons (assumes no difference across fomite material types)</t>
    </r>
  </si>
  <si>
    <t>Fomite-to-fingerpad transfer efficiency was 24.1%, and fingerpad-to-fomite transfer efficiency was 5.6%.
Fomite-to-latex glove transfer efficiency was 10.6%, and latex glove-to-fomite transfer efficiency was 3.0%.
Latex glove use reduced pickup and deposit transfer efficiencies by 56% and 47%, respectively.
The average transfer efficiency between 2 skin surfaces was 32.5%.
Variations in transfer efficiency by material type were not statistically significant.</t>
  </si>
  <si>
    <t>Greene, C,(2015)'!A1</t>
  </si>
  <si>
    <t>time: 30s
pressure: 25 kpa (16-38kpa)</t>
  </si>
  <si>
    <t>19-25°C</t>
  </si>
  <si>
    <t>15%-32%</t>
  </si>
  <si>
    <t>ceramic tile porcelain, laminate, and granite</t>
  </si>
  <si>
    <t>For each of the three nonporous fomites, 10 swatches were evenly spaced in three rows on the middle shelf of an incubator. Of the 10 swatches, 6 were subjected to application of the disinfectant wipe, of which 3 were subjected to fomite-to-finger transfer events and designated “treated-transfer” swatches, and the other 3 were not subjected to transfer events and designated “treated-nontransfer” control swatches.</t>
  </si>
  <si>
    <t>One transfer trial consisted of three separate fomite-to-finger transfer events with the index, middle, and ring fingers of the right hand for each surface type. Two transfer trials were conducted, resulting in a total of six transfers for each fomite</t>
  </si>
  <si>
    <t>time: 10s
pressure: 1.0 kg/cm2 (98.0665 kPa; 700-1,500 g/cm2)</t>
  </si>
  <si>
    <t>Avg % transfer efficiency ± SD (range)a</t>
  </si>
  <si>
    <t>E. coli</t>
  </si>
  <si>
    <t>B. thuringiensis</t>
  </si>
  <si>
    <t>PV-1</t>
  </si>
  <si>
    <t>Ceramic tile</t>
  </si>
  <si>
    <t>    Nontreatedd</t>
  </si>
  <si>
    <t>11.6 ± 11.8 (0.1–33.3)</t>
  </si>
  <si>
    <t>2.7 ± 2.3 (0.8–6.7)</t>
  </si>
  <si>
    <t>&lt;0.2 ± 0.1 (&lt;0.1–0.4)b</t>
  </si>
  <si>
    <t>23.1 ± 24.0 (0.4–52.7)</t>
  </si>
  <si>
    <t>    Treated</t>
  </si>
  <si>
    <t>&lt;0.01 (&lt;0.02)b</t>
  </si>
  <si>
    <t>&lt;0.003 ± 0.01 (&lt;0.0001–0.02)b</t>
  </si>
  <si>
    <t>&lt;0.04 ± 0.03 (&lt;0.02–0.1)b</t>
  </si>
  <si>
    <t>&lt;0.01 ± 0.02 (&lt;0.004–0.05)b</t>
  </si>
  <si>
    <t>Laminate</t>
  </si>
  <si>
    <t>21.7 ± 23.9 (5.2–66.5)</t>
  </si>
  <si>
    <t>4.3 ± 2.4 (1.3–7.4)</t>
  </si>
  <si>
    <t>36.3 ± 8.7 (24.1–50.0)</t>
  </si>
  <si>
    <t>&lt;0.02 (&lt;0.1)b</t>
  </si>
  <si>
    <t>&lt;0.0002 ± 0.0001 (&lt;0.0001–0.0004)b</t>
  </si>
  <si>
    <t>&lt;0.03 (&lt;0.03)b</t>
  </si>
  <si>
    <t>&lt;0.004 ± 0.004 (&lt;0.002–0.01)b</t>
  </si>
  <si>
    <t>Granite</t>
  </si>
  <si>
    <t>&lt;7.3 ± 10.6 (&lt;0.1–28.0)b</t>
  </si>
  <si>
    <t>3.9 ± 5.0 (0.7–13.9)</t>
  </si>
  <si>
    <t>33.8 ± 40.4 (0.4–100)c</t>
  </si>
  <si>
    <t>&lt;0.004 (&lt;0.01)b</t>
  </si>
  <si>
    <t>&lt;0.001 ± 0.001 (&lt;0.0002–0.004)b</t>
  </si>
  <si>
    <t>&lt;0.1 ± 0.1 (&lt;0.01–0.2)b</t>
  </si>
  <si>
    <t>&lt;0.01 ± 0.01 (&lt;0.002–0.02)b</t>
  </si>
  <si>
    <t>&lt;0.2 ± 0.1 (&lt;0.1–0.3)b</t>
  </si>
  <si>
    <t>Avg % transfer efficiency ± SD (range)</t>
  </si>
  <si>
    <t>aPercent transfer efficiency = (CFU or PFU finger/CFU or PFU control fomite) × 100 (n = 6 for each fomite and microorganism).</t>
  </si>
  <si>
    <t>bTransfer of organisms from fomites to fingers for one or more transfer events was below the detection limit of 10 CFU/2 cm2 (indicated by a less-than sign).</t>
  </si>
  <si>
    <t>cTransfer of organisms from fomites to fingers in one or more transfer events was &gt;100% and was truncated to 100%.</t>
  </si>
  <si>
    <t>dThe resulting transfer from the nontreated fomites was adapted from our previous study </t>
  </si>
  <si>
    <t>data!A123</t>
  </si>
  <si>
    <t>(i) the right-handed test person grasped the cucumber with the left hand; (ii) took the knife into the dominant right hand; (iii) cut six slices of the cucumber, each 5 mm thick and 40 mm in diameter; and (iv) placed the slices on top of the bread with the right hand.</t>
  </si>
  <si>
    <t>palm and fingers of the glove of  hands, the entire knife, the cucumber, cucumber slices, the bread</t>
  </si>
  <si>
    <t>Inoculation site</t>
  </si>
  <si>
    <t>Drying time (min)</t>
  </si>
  <si>
    <t>Hand</t>
  </si>
  <si>
    <t>Transfer coefficient (%) (no. positive/total)</t>
  </si>
  <si>
    <t>Calculated transfer coefficient (%)b</t>
  </si>
  <si>
    <t>Virus concn (log10pcr-u/ml)</t>
  </si>
  <si>
    <t>MuNoV</t>
  </si>
  <si>
    <t>Left hand</t>
  </si>
  <si>
    <t>Left</t>
  </si>
  <si>
    <t>5.6 ± 5.2</t>
  </si>
  <si>
    <t>1.5 ± 0.5 (3/3)</t>
  </si>
  <si>
    <t>4.4 ± 1.5</t>
  </si>
  <si>
    <t>Right</t>
  </si>
  <si>
    <t>6.0 ± 5.2</t>
  </si>
  <si>
    <t>2.6 ± 3.2 (3/3)</t>
  </si>
  <si>
    <t>7.8 ± 9.6</t>
  </si>
  <si>
    <t>Right hand</t>
  </si>
  <si>
    <t>0.0 ± 3.0</t>
  </si>
  <si>
    <t>0.0 ± 0.0 (1/3)</t>
  </si>
  <si>
    <t>0.0 ± 0.0</t>
  </si>
  <si>
    <t>4.5 ± 4.4</t>
  </si>
  <si>
    <t>0.1 ± 0.1 (3/3)</t>
  </si>
  <si>
    <t>0.3 ± 0.2</t>
  </si>
  <si>
    <t>HuNoV</t>
  </si>
  <si>
    <t>Left gloved hand</t>
  </si>
  <si>
    <t>6.0 ± 5.9</t>
  </si>
  <si>
    <t>11.4 ± 8.5 (3/3)</t>
  </si>
  <si>
    <t>34.6 ± 25.7</t>
  </si>
  <si>
    <t>5.3 ± 5.3</t>
  </si>
  <si>
    <t>2.1 ± 2.4 (2/3)</t>
  </si>
  <si>
    <t>6.5 ± 7.2</t>
  </si>
  <si>
    <t>4.0 ± 2.9</t>
  </si>
  <si>
    <t>0.1 ± 0.0 (3/3)</t>
  </si>
  <si>
    <t>0.3 ± 0.0</t>
  </si>
  <si>
    <t>4.2 ± 4.0</t>
  </si>
  <si>
    <t>0.1 ± 0.1 (2/3)</t>
  </si>
  <si>
    <t>0.4 ± 0.3</t>
  </si>
  <si>
    <t>Right gloved hand</t>
  </si>
  <si>
    <t>6.5 ± 5.9</t>
  </si>
  <si>
    <t>32.4 ± 8.6 (3/3)</t>
  </si>
  <si>
    <t>98.0 ± 26.0</t>
  </si>
  <si>
    <t>6.0 ± 5.5</t>
  </si>
  <si>
    <t>8.7 ± 5.6 (3/3)</t>
  </si>
  <si>
    <t>26.2 ± 17.0</t>
  </si>
  <si>
    <t>5.7 ± 5.5</t>
  </si>
  <si>
    <t>3.6 ± 3.6 (3/3)</t>
  </si>
  <si>
    <t>11.0 ± 10.9</t>
  </si>
  <si>
    <t>4.4 ± 4.5</t>
  </si>
  <si>
    <t>0.2 ± 0.3 (2/3)</t>
  </si>
  <si>
    <t>0.7 ± 1.0</t>
  </si>
  <si>
    <r>
      <t>a</t>
    </r>
    <r>
      <rPr>
        <sz val="16"/>
        <color rgb="FF333333"/>
        <rFont val="Cambria"/>
        <family val="1"/>
      </rPr>
      <t>The inoculation dose of MuNoV and HuNoV was 6 log</t>
    </r>
    <r>
      <rPr>
        <sz val="12"/>
        <color rgb="FF333333"/>
        <rFont val="Cambria"/>
        <family val="1"/>
      </rPr>
      <t>10</t>
    </r>
    <r>
      <rPr>
        <sz val="16"/>
        <color rgb="FF333333"/>
        <rFont val="Cambria"/>
        <family val="1"/>
      </rPr>
      <t> pcr-u.</t>
    </r>
  </si>
  <si>
    <r>
      <t>b</t>
    </r>
    <r>
      <rPr>
        <sz val="16"/>
        <color rgb="FF333333"/>
        <rFont val="Cambria"/>
        <family val="1"/>
      </rPr>
      <t>Estimate of the true transfer coefficient. In estimation calculations, a following recovery rate of 33% from the surface of latex gloves was used.</t>
    </r>
  </si>
  <si>
    <t>TABLE 1 Virus transfer coefficients from MuNoV-contaminated hands or gloved hands inoculated with HuNoV to a clean pair of latex gloves when donning the glovesa</t>
  </si>
  <si>
    <t>TABLE 2 Virus remnant recovery rates, transfer coefficients, and estimated true transfer coefficients of MuNoV and HuNoV between surfaces in manual preparation of a cucumber sandwich after inoculation of 3.5 log10 pcr-u (5.5 log10 pcr-u/ml) of MuNoV or HuNoV on cucumber, right hand, or left hand</t>
  </si>
  <si>
    <t>Surface</t>
  </si>
  <si>
    <r>
      <t>Virus concn (log</t>
    </r>
    <r>
      <rPr>
        <b/>
        <sz val="13"/>
        <color rgb="FF212121"/>
        <rFont val="Cambria"/>
        <family val="1"/>
      </rPr>
      <t>10</t>
    </r>
    <r>
      <rPr>
        <b/>
        <sz val="10.5"/>
        <color rgb="FF212121"/>
        <rFont val="Cambria"/>
        <family val="1"/>
      </rPr>
      <t> pcr-u/ml)</t>
    </r>
  </si>
  <si>
    <t>Remnant recovery rate (%) (no. positive/total)</t>
  </si>
  <si>
    <t>Calculated transfer coefficient (%)a</t>
  </si>
  <si>
    <t>Cucumber</t>
  </si>
  <si>
    <t>4.7 ± 4.8</t>
  </si>
  <si>
    <t>18.4 ± 26.4 (3/3)</t>
  </si>
  <si>
    <t>&lt;1b</t>
  </si>
  <si>
    <t>3.3 ± 3.1</t>
  </si>
  <si>
    <t>0.7 ± 0.5 (3/3)</t>
  </si>
  <si>
    <t>2.1 ± 1.6</t>
  </si>
  <si>
    <t>Knife</t>
  </si>
  <si>
    <t>1.7 ± 1.9</t>
  </si>
  <si>
    <t>0.3 ± 0.5</t>
  </si>
  <si>
    <t>Cucumber slices</t>
  </si>
  <si>
    <t>2.9 ± 2.4</t>
  </si>
  <si>
    <t>0.3 ± 0.1 (3/3)</t>
  </si>
  <si>
    <t>Bread</t>
  </si>
  <si>
    <t>&lt;1</t>
  </si>
  <si>
    <t>3.6 ± 3.1</t>
  </si>
  <si>
    <t>1.2 ± 0.6 (3/3)d</t>
  </si>
  <si>
    <t>5.4 ± 3.1</t>
  </si>
  <si>
    <t>NCc</t>
  </si>
  <si>
    <t>4.2 ± 4.1</t>
  </si>
  <si>
    <t>5.8 ± 5.7 (3/3)</t>
  </si>
  <si>
    <t>NC</t>
  </si>
  <si>
    <t>4.3 ± 4.2</t>
  </si>
  <si>
    <t>6.6 ± 6.1 (3/3)</t>
  </si>
  <si>
    <t>2.9 ± 2.7</t>
  </si>
  <si>
    <t>0.2 ± 0.2 (3/3)d</t>
  </si>
  <si>
    <t>0.0 ± 1.6</t>
  </si>
  <si>
    <t>0.0 ± 0.0 (2/3)</t>
  </si>
  <si>
    <t>0.1 ± 0.1</t>
  </si>
  <si>
    <t>4.2 ± 4.2</t>
  </si>
  <si>
    <t>6.6 ± 4.7 (3/3)</t>
  </si>
  <si>
    <t>1.9 ± 2.1</t>
  </si>
  <si>
    <t>0.0 ± 0.1 (1/3)</t>
  </si>
  <si>
    <t>0.1 ± 0.2</t>
  </si>
  <si>
    <t>0.5 ± 0.4 (3/3)</t>
  </si>
  <si>
    <t>1.4 ± 0.7</t>
  </si>
  <si>
    <t>3.3 ± 0.3</t>
  </si>
  <si>
    <t>0.4 ± 0.1 (1/3)</t>
  </si>
  <si>
    <t>2.3 ± 2.5</t>
  </si>
  <si>
    <t>0.6 ± 0.3 (3/3)</t>
  </si>
  <si>
    <t>0.2 ± 0.2</t>
  </si>
  <si>
    <t>3.7 ± 3.8</t>
  </si>
  <si>
    <t>1.5 ± 1.9 (3/3)</t>
  </si>
  <si>
    <t>6.9 ± 8.8</t>
  </si>
  <si>
    <t>4.3 ± 3.7</t>
  </si>
  <si>
    <t>10.6 ± 3.6 (3/3)</t>
  </si>
  <si>
    <t>8.5 ± 2.3 (3/3)</t>
  </si>
  <si>
    <t>2.7 ± 2.8</t>
  </si>
  <si>
    <t>0.3 ± 0.2 (2/3)</t>
  </si>
  <si>
    <t>0.4 ± 0.5</t>
  </si>
  <si>
    <r>
      <t>a</t>
    </r>
    <r>
      <rPr>
        <sz val="16"/>
        <color rgb="FF333333"/>
        <rFont val="Cambria"/>
        <family val="1"/>
      </rPr>
      <t>Estimate of the true transfer coefficient. In estimation calculations, the following recovery rates were used: outer surface of cucumber, 22%; surface of plastic, 27%; surface of stainless steel, 62%; and surface of latex gloves, 33%.</t>
    </r>
  </si>
  <si>
    <r>
      <t>b</t>
    </r>
    <r>
      <rPr>
        <sz val="16"/>
        <color rgb="FF333333"/>
        <rFont val="Cambria"/>
        <family val="1"/>
      </rPr>
      <t>Under the detection limit of 0.1 log</t>
    </r>
    <r>
      <rPr>
        <sz val="12"/>
        <color rgb="FF333333"/>
        <rFont val="Cambria"/>
        <family val="1"/>
      </rPr>
      <t>10</t>
    </r>
    <r>
      <rPr>
        <sz val="16"/>
        <color rgb="FF333333"/>
        <rFont val="Cambria"/>
        <family val="1"/>
      </rPr>
      <t> pcr-u.</t>
    </r>
  </si>
  <si>
    <r>
      <t>c</t>
    </r>
    <r>
      <rPr>
        <sz val="16"/>
        <color rgb="FF333333"/>
        <rFont val="Cambria"/>
        <family val="1"/>
      </rPr>
      <t>NC, no contact with virus.</t>
    </r>
  </si>
  <si>
    <r>
      <t>d</t>
    </r>
    <r>
      <rPr>
        <sz val="16"/>
        <color rgb="FF333333"/>
        <rFont val="Cambria"/>
        <family val="1"/>
      </rPr>
      <t>More efficient transfer from the glove to the surface of the cucumber than from the glove to the knife handle (</t>
    </r>
    <r>
      <rPr>
        <i/>
        <sz val="16"/>
        <color rgb="FF333333"/>
        <rFont val="Cambria"/>
        <family val="1"/>
      </rPr>
      <t>P</t>
    </r>
    <r>
      <rPr>
        <sz val="16"/>
        <color rgb="FF333333"/>
        <rFont val="Cambria"/>
        <family val="1"/>
      </rPr>
      <t> &lt; 0.05).</t>
    </r>
  </si>
  <si>
    <t> Both MuNoV and HuNoV were transferred more efficiently from latex gloves to cucumbers (1.2% ± 0.6% and 1.5% ± 1.9%) than vice versa (0.7% ± 0.5% and 0.5% ± 0.4%).</t>
  </si>
  <si>
    <t>Rönnqvist, M.(2014)'!A1</t>
  </si>
  <si>
    <t> plastic storage trolley drawer, a mild steel bed rail (painted with nylon polyester), and a silicone-coated computer keyboard</t>
  </si>
  <si>
    <t>time: 5s</t>
  </si>
  <si>
    <t>In the absence of simulated body fluid, mean bacterial transfer to and from the different gloves ranged from 0.1% to 16% and from 0.01% to 19.5%</t>
  </si>
  <si>
    <t>Suspending medium</t>
  </si>
  <si>
    <t>Mean (SD) transfer rate (%)</t>
  </si>
  <si>
    <t>Glove type</t>
  </si>
  <si>
    <t>Latex</t>
  </si>
  <si>
    <t>Nitrile</t>
  </si>
  <si>
    <t>Vinyl</t>
  </si>
  <si>
    <t>A</t>
  </si>
  <si>
    <t>B</t>
  </si>
  <si>
    <t>C</t>
  </si>
  <si>
    <t>D</t>
  </si>
  <si>
    <t>E</t>
  </si>
  <si>
    <t>F</t>
  </si>
  <si>
    <t>G</t>
  </si>
  <si>
    <t>Bed rail</t>
  </si>
  <si>
    <t>Ringer's</t>
  </si>
  <si>
    <t>16.5 (5.6)</t>
  </si>
  <si>
    <t>18 (5.2)</t>
  </si>
  <si>
    <t>10 (4.7)</t>
  </si>
  <si>
    <t>0.7 (1.1)</t>
  </si>
  <si>
    <t>7 (3.7)</t>
  </si>
  <si>
    <t>14 (4.7)</t>
  </si>
  <si>
    <t>11 (3.4)</t>
  </si>
  <si>
    <t>TSB + HS</t>
  </si>
  <si>
    <t>18 (6.4)</t>
  </si>
  <si>
    <t>23 (5.6)</t>
  </si>
  <si>
    <t>9 (4.6)</t>
  </si>
  <si>
    <t>8 (1.5)</t>
  </si>
  <si>
    <t>15 (2.9)</t>
  </si>
  <si>
    <t>19 (4.8)</t>
  </si>
  <si>
    <t>15 (5.0)</t>
  </si>
  <si>
    <t>Blood</t>
  </si>
  <si>
    <t>29 (5.8)</t>
  </si>
  <si>
    <t>49 (19.4)</t>
  </si>
  <si>
    <t>33 (3.7)</t>
  </si>
  <si>
    <t>34 (6.1)</t>
  </si>
  <si>
    <t>36 (8.0)</t>
  </si>
  <si>
    <t>50.5 (6.8)</t>
  </si>
  <si>
    <t>43 (8.0)</t>
  </si>
  <si>
    <t>Keyboard</t>
  </si>
  <si>
    <t>16 (1.6)</t>
  </si>
  <si>
    <t>19.5 (3.8)</t>
  </si>
  <si>
    <t>7 (1.9)</t>
  </si>
  <si>
    <t>0.4 (0.5)</t>
  </si>
  <si>
    <t>4 (3.0)</t>
  </si>
  <si>
    <t>11 (3.8)</t>
  </si>
  <si>
    <t>7.5 (1.9)</t>
  </si>
  <si>
    <t>12 (2.3)</t>
  </si>
  <si>
    <t>18 (3.3)</t>
  </si>
  <si>
    <t>12 (2.7)</t>
  </si>
  <si>
    <t>15 (2.4)</t>
  </si>
  <si>
    <t>44 (11.5)</t>
  </si>
  <si>
    <t>14 (3.7)</t>
  </si>
  <si>
    <t>14.5 (8.3)</t>
  </si>
  <si>
    <t>17 (4.1)</t>
  </si>
  <si>
    <t>8.5 (2.5)</t>
  </si>
  <si>
    <t>18 (4.2)</t>
  </si>
  <si>
    <t>19 (3.6)</t>
  </si>
  <si>
    <t>13 (2.7)</t>
  </si>
  <si>
    <t>9 (1.9)</t>
  </si>
  <si>
    <t>Drawer</t>
  </si>
  <si>
    <t>11 (3.2)</t>
  </si>
  <si>
    <t>11 (1.3)</t>
  </si>
  <si>
    <t>6 (1.4)</t>
  </si>
  <si>
    <t>0.01 (0)</t>
  </si>
  <si>
    <t>8 (3.9)</t>
  </si>
  <si>
    <t>8 (3.4)</t>
  </si>
  <si>
    <t>34 (9.4)</t>
  </si>
  <si>
    <t>37 (11.1)</t>
  </si>
  <si>
    <t>27 (10.3)</t>
  </si>
  <si>
    <t>31 (10.5)</t>
  </si>
  <si>
    <t>45 (11.0)</t>
  </si>
  <si>
    <t>29.5 (7.3)</t>
  </si>
  <si>
    <t>23 (6.7)</t>
  </si>
  <si>
    <t>11 (2.4)</t>
  </si>
  <si>
    <t>16 (3.4)</t>
  </si>
  <si>
    <t>10 (1.4)</t>
  </si>
  <si>
    <t>23 (3.6)</t>
  </si>
  <si>
    <t>25 (11.6)</t>
  </si>
  <si>
    <t>18 (2.8)</t>
  </si>
  <si>
    <t>17 (6.0)</t>
  </si>
  <si>
    <r>
      <t>HS</t>
    </r>
    <r>
      <rPr>
        <sz val="14"/>
        <color rgb="FF1F1F1F"/>
        <rFont val="Georgia"/>
        <family val="1"/>
      </rPr>
      <t>, 5% Horse serum; </t>
    </r>
    <r>
      <rPr>
        <i/>
        <sz val="14"/>
        <color rgb="FF1F1F1F"/>
        <rFont val="Georgia"/>
        <family val="1"/>
      </rPr>
      <t>TSB</t>
    </r>
    <r>
      <rPr>
        <sz val="14"/>
        <color rgb="FF1F1F1F"/>
        <rFont val="Georgia"/>
        <family val="1"/>
      </rPr>
      <t>, tryptone soya broth.</t>
    </r>
  </si>
  <si>
    <t>NOTE. MRSA suspended in one-quarter-strength Ringer's solution, tryptone soya broth supplemented with 5% horse serum (TSB + HS), or oxalated horse blood. The higher the transfer rate, the more bacteria were transferred from glove to surface. Values represent the means (and standard deviation) of 10 replicate samples.</t>
  </si>
  <si>
    <t>data!A141</t>
  </si>
  <si>
    <t>Transfer of MRSA from different disposable glove types to a range of environmental surfaces</t>
  </si>
  <si>
    <t>Transfer of MRSA from a range of environmental surfaces to different types of disposable gloves</t>
  </si>
  <si>
    <t>5 (1.6)</t>
  </si>
  <si>
    <t>8 (2.3)</t>
  </si>
  <si>
    <t>15 (3.0)</t>
  </si>
  <si>
    <t>0.1 (0.1)</t>
  </si>
  <si>
    <t>2 (1.7)</t>
  </si>
  <si>
    <t>2 (0.8)</t>
  </si>
  <si>
    <t>9 (1.4)</t>
  </si>
  <si>
    <t>27 (5.5)</t>
  </si>
  <si>
    <t>29 (12.5)</t>
  </si>
  <si>
    <t>40 (18.4)</t>
  </si>
  <si>
    <t>25 (7.4)</t>
  </si>
  <si>
    <t>28 (5.0)</t>
  </si>
  <si>
    <t>24.5 (6.2)</t>
  </si>
  <si>
    <t>35 (8.7)</t>
  </si>
  <si>
    <t>12 (1.9)</t>
  </si>
  <si>
    <t>14 (3.3)</t>
  </si>
  <si>
    <t>47 (34.1)</t>
  </si>
  <si>
    <t>13 (2.4)</t>
  </si>
  <si>
    <t>5.5 (1.1)</t>
  </si>
  <si>
    <t>48 (14.5)</t>
  </si>
  <si>
    <t>3 (0.4)</t>
  </si>
  <si>
    <t>5 (2.6)</t>
  </si>
  <si>
    <t>9 (2.4)</t>
  </si>
  <si>
    <t>12 (2.8)</t>
  </si>
  <si>
    <t>0.3 (0.74)</t>
  </si>
  <si>
    <t>3 (3.2)</t>
  </si>
  <si>
    <t>4 (2.0)</t>
  </si>
  <si>
    <t>16 (6.1)</t>
  </si>
  <si>
    <t>28 (4.7)</t>
  </si>
  <si>
    <t>28 (6.5)</t>
  </si>
  <si>
    <t>35 (5.5)</t>
  </si>
  <si>
    <t>21 (7.0)</t>
  </si>
  <si>
    <t>25 (5.5)</t>
  </si>
  <si>
    <t>20.5 (4.8)</t>
  </si>
  <si>
    <t>30 (9.7)</t>
  </si>
  <si>
    <t>28 (7.5)</t>
  </si>
  <si>
    <t>23 (3.3)</t>
  </si>
  <si>
    <t>43 (10.9)</t>
  </si>
  <si>
    <t>19 (4.1)</t>
  </si>
  <si>
    <t>11.5 (3.1)</t>
  </si>
  <si>
    <t>42 (6.4)</t>
  </si>
  <si>
    <t>7 (1.8)</t>
  </si>
  <si>
    <t>8 (4.6)</t>
  </si>
  <si>
    <t>6 (2.1)</t>
  </si>
  <si>
    <t>10 (3.5)</t>
  </si>
  <si>
    <t>0.5 (0.9)</t>
  </si>
  <si>
    <t>0.4 (0.3)</t>
  </si>
  <si>
    <t>41 (5.5)</t>
  </si>
  <si>
    <t>34.5 (16.0)</t>
  </si>
  <si>
    <t>37 (17.0)</t>
  </si>
  <si>
    <t>25.5 (16.4)</t>
  </si>
  <si>
    <t>33 (7.7)</t>
  </si>
  <si>
    <t>25 (15.8)</t>
  </si>
  <si>
    <t>54 (21.2)</t>
  </si>
  <si>
    <t>56 (16.1)</t>
  </si>
  <si>
    <t>8 (2.1)</t>
  </si>
  <si>
    <t>71 (23.0)</t>
  </si>
  <si>
    <t>10 (6.1)</t>
  </si>
  <si>
    <t>23 (6.5)</t>
  </si>
  <si>
    <t>56 (24.4)</t>
  </si>
  <si>
    <t>15 (4.7)</t>
  </si>
  <si>
    <t>Immediately after inoculation, the gloved finger was pressed onto a single test area for 5 seconds.</t>
  </si>
  <si>
    <t>15%-32%, 40%-65%</t>
  </si>
  <si>
    <t>Nonporous:Acrylic,Glass,Ceramic tile,Laminate,Stainless steel,Granite
Porous: Cotton,Polyester,Paper currency</t>
  </si>
  <si>
    <t>One transfer trial consisted of three separate fomite-to-finger transfer events using the index, middle, and ring fingers of the right hand for each surface type. Two transfer trials were conducted, resulting in six transfers in total for each fomite under both low and high relative humidity.</t>
  </si>
  <si>
    <t>PV-1 seemed not to be influenced by relative humidity, with transfer efficiencies for ceramic tile, laminate, and granite under low relative humidity of 23.1%, 36.3%, and 33.8%, respectively, compared to 29.2%, 25.5%, and 25.9% under high relative humidity</t>
  </si>
  <si>
    <t>MS-2</t>
  </si>
  <si>
    <t>Nonporous</t>
  </si>
  <si>
    <t>40.7 ± 37.7 (6.4 to 93.5)</t>
  </si>
  <si>
    <t>3.4 ± 2.5 (0.9 to 8.0)c</t>
  </si>
  <si>
    <t>57.0 ± 12.0 (45.8 to 74.8)</t>
  </si>
  <si>
    <t>21.7 ± 15.0 (3.0 to 40.6)c</t>
  </si>
  <si>
    <t>5.1 ± 5.4 (0.7 to 15.1)c</t>
  </si>
  <si>
    <t>20.3 ± 33.4 (0.6 to 85.4)</t>
  </si>
  <si>
    <t>19.3 ± 13.2 (2.9 to 40.5)c</t>
  </si>
  <si>
    <t>11.6 ± 11.8 (0.1 to 33.3)c</t>
  </si>
  <si>
    <t>2.7 ± 2.3 (0.8 to 6.7)c</t>
  </si>
  <si>
    <t>&lt;0.2 ± 0.1 (&lt;0.1 to 0.4)b</t>
  </si>
  <si>
    <t>7.1 ± 4.0 (3.8 to 15.0)c</t>
  </si>
  <si>
    <t>21.7 ± 23.9 (5.2 to 66.5)</t>
  </si>
  <si>
    <t>4.3 ± 2.4 (1.3 to 7.4)c</t>
  </si>
  <si>
    <t>5.4 ± 3.6 (1.0 to 10.0)c</t>
  </si>
  <si>
    <t>3.8 ± 2.5 (1.5 to 7.1)c</t>
  </si>
  <si>
    <t>4.0 ± 4.0 (1.1 to 11.9)c</t>
  </si>
  <si>
    <t>6.9 ± 8.9 (1.4 to 24.2)c</t>
  </si>
  <si>
    <t>&lt;7.3 ± 10.6 (&lt;0.1 to 28.0)b</t>
  </si>
  <si>
    <t>3.9 ± 5.0 (0.7 to 13.9)</t>
  </si>
  <si>
    <t>&lt;0.04 ± 0.03 (&lt;0.02 to 0.1)b</t>
  </si>
  <si>
    <t>10.2 ± 5.0 (4.8 to 16.9)</t>
  </si>
  <si>
    <t>Porous</t>
  </si>
  <si>
    <t>&lt;6.8 ± 7.0 (&lt;0.3 to &lt;15.4)b</t>
  </si>
  <si>
    <t>&lt;1.0 ± 0.6 (&lt;0.4 to &lt;1.9)b</t>
  </si>
  <si>
    <t>&lt;0.6 ± 0.1 (&lt;0.5 to &lt;0.8)b</t>
  </si>
  <si>
    <t>0.03 ± 0.02 (0.01 to 0.1)</t>
  </si>
  <si>
    <t>&lt;0.37 ± 0.28 (&lt;0.08 to &lt;0.9)b</t>
  </si>
  <si>
    <t>&lt;0.37 ± 0.48 (0.04 to 1.3)b</t>
  </si>
  <si>
    <t>&lt;0.6 ± 0.6 (&lt;0.2 to &lt;1.7)b</t>
  </si>
  <si>
    <t>0.3 ± 0.2 (0.1 to 0.7)c</t>
  </si>
  <si>
    <t>&lt;0.05 ± 0.04 (&lt;0.02 to 0.1)b</t>
  </si>
  <si>
    <t>0.2 ± 0.1 (0.1 to 0.4)</t>
  </si>
  <si>
    <t>&lt;0.1 ± 0.1 (&lt;0.02 to 0.2)b</t>
  </si>
  <si>
    <t>0.4 ± 0.4 (0.1 to 0.9)</t>
  </si>
  <si>
    <t>&lt;0.5 ± 0.2 (&lt;0.3 to 0.9)b,c</t>
  </si>
  <si>
    <t>&lt;0.2 ± 0.1 (&lt;0.1 to 0.3)b,c</t>
  </si>
  <si>
    <t>&lt;0.5 ± 0.2 (&lt;0.4 to &lt;1.0)b,c</t>
  </si>
  <si>
    <t>Acrylic</t>
  </si>
  <si>
    <t>Cotton</t>
  </si>
  <si>
    <t>Polyester</t>
  </si>
  <si>
    <t>Paper currency</t>
  </si>
  <si>
    <t>Fomite-to-finger transfer efficiency of microorganisms under low relative humidity of 15% to 32%</t>
  </si>
  <si>
    <t>53.3 ± 27.5 (30.4 to 98.0)</t>
  </si>
  <si>
    <t>47.2 ± 17.9 (24.4 to 67.3)d</t>
  </si>
  <si>
    <t>65.6 ± 15.9 (48.8 to 94.9)</t>
  </si>
  <si>
    <r>
      <t>79.5 ± 21.2 (54.1 to 100)</t>
    </r>
    <r>
      <rPr>
        <i/>
        <u/>
        <sz val="10"/>
        <color rgb="FF4C2C92"/>
        <rFont val="Cambria"/>
        <family val="1"/>
      </rPr>
      <t>c</t>
    </r>
    <r>
      <rPr>
        <sz val="13"/>
        <color rgb="FF212121"/>
        <rFont val="Cambria"/>
        <family val="1"/>
      </rPr>
      <t>,</t>
    </r>
    <r>
      <rPr>
        <i/>
        <u/>
        <sz val="10"/>
        <color rgb="FF4C2C92"/>
        <rFont val="Cambria"/>
        <family val="1"/>
      </rPr>
      <t>d</t>
    </r>
  </si>
  <si>
    <r>
      <t>78.6 ± 27.1 (38.0 to 100)</t>
    </r>
    <r>
      <rPr>
        <i/>
        <u/>
        <sz val="10"/>
        <color rgb="FF4C2C92"/>
        <rFont val="Cambria"/>
        <family val="1"/>
      </rPr>
      <t>c</t>
    </r>
    <r>
      <rPr>
        <sz val="13"/>
        <color rgb="FF212121"/>
        <rFont val="Cambria"/>
        <family val="1"/>
      </rPr>
      <t>,</t>
    </r>
    <r>
      <rPr>
        <i/>
        <u/>
        <sz val="10"/>
        <color rgb="FF4C2C92"/>
        <rFont val="Cambria"/>
        <family val="1"/>
      </rPr>
      <t>d</t>
    </r>
  </si>
  <si>
    <t>45.5 ± 15.5 (25.7 to 65.5)</t>
  </si>
  <si>
    <r>
      <t>&lt;33.8 ± 24.0 (&lt;4.3 to 65.9)</t>
    </r>
    <r>
      <rPr>
        <i/>
        <u/>
        <sz val="10"/>
        <color rgb="FF4C2C92"/>
        <rFont val="Cambria"/>
        <family val="1"/>
      </rPr>
      <t>b</t>
    </r>
    <r>
      <rPr>
        <sz val="13"/>
        <color rgb="FF212121"/>
        <rFont val="Cambria"/>
        <family val="1"/>
      </rPr>
      <t>,</t>
    </r>
    <r>
      <rPr>
        <i/>
        <u/>
        <sz val="10"/>
        <color rgb="FF4C2C92"/>
        <rFont val="Cambria"/>
        <family val="1"/>
      </rPr>
      <t>d</t>
    </r>
  </si>
  <si>
    <t>67.3 ± 25.0 (37.4 to 96.9)d</t>
  </si>
  <si>
    <r>
      <t>60.7 ± 45.4 (3.7 to 100)</t>
    </r>
    <r>
      <rPr>
        <i/>
        <u/>
        <sz val="10"/>
        <color rgb="FF4C2C92"/>
        <rFont val="Cambria"/>
        <family val="1"/>
      </rPr>
      <t>c</t>
    </r>
    <r>
      <rPr>
        <sz val="13"/>
        <color rgb="FF212121"/>
        <rFont val="Cambria"/>
        <family val="1"/>
      </rPr>
      <t>,</t>
    </r>
    <r>
      <rPr>
        <i/>
        <u/>
        <sz val="10"/>
        <color rgb="FF4C2C92"/>
        <rFont val="Cambria"/>
        <family val="1"/>
      </rPr>
      <t>d</t>
    </r>
  </si>
  <si>
    <t>54.7 ± 18.8 (27.7 to 77.6)d</t>
  </si>
  <si>
    <t>&lt;21.2 ± 28.2 (&lt;1.3 to 76.4)b</t>
  </si>
  <si>
    <t>41.2 ± 18.8 (18.7 to 74.7)d</t>
  </si>
  <si>
    <t>27.4 ± 30.2 (1.9 to 77.0)</t>
  </si>
  <si>
    <t>61.9 ± 24.7 (30.9 to 89.8)d</t>
  </si>
  <si>
    <t>53.5 ± 19.6 (33.8 to 79.0)d</t>
  </si>
  <si>
    <r>
      <t>63.5 ± 24.0 (36.2 to 100)</t>
    </r>
    <r>
      <rPr>
        <i/>
        <u/>
        <sz val="10"/>
        <color rgb="FF4C2C92"/>
        <rFont val="Cambria"/>
        <family val="1"/>
      </rPr>
      <t>c</t>
    </r>
    <r>
      <rPr>
        <sz val="13"/>
        <color rgb="FF212121"/>
        <rFont val="Cambria"/>
        <family val="1"/>
      </rPr>
      <t>,</t>
    </r>
    <r>
      <rPr>
        <i/>
        <u/>
        <sz val="10"/>
        <color rgb="FF4C2C92"/>
        <rFont val="Cambria"/>
        <family val="1"/>
      </rPr>
      <t>d</t>
    </r>
  </si>
  <si>
    <t>54.1 ± 23.5 (29.4 to 99.0)d</t>
  </si>
  <si>
    <t>48.3 ± 25.4 (16.6 to 85.5)d</t>
  </si>
  <si>
    <t>57.0 ± 9.7 (47.5 to 71.4)d</t>
  </si>
  <si>
    <t>37.4 ± 16.0 (19.5 to 62.4)d</t>
  </si>
  <si>
    <t>36.5 ± 39.3 (0.3 to 100)c</t>
  </si>
  <si>
    <t>39.6 ± 41.5 (1.3 to 100)c</t>
  </si>
  <si>
    <t>12.8 ± 19.8 (0.1 to 42.7)</t>
  </si>
  <si>
    <t>30.0 ± 24.3 (4.9 to 59.3)</t>
  </si>
  <si>
    <t>&lt;13.4 ± 11.7 (&lt;2.6 to &lt;33.3)b</t>
  </si>
  <si>
    <t>&lt;0.5 ± 0.5 (0.1 to 1.3)b</t>
  </si>
  <si>
    <t>&lt;3.5 ± 3.5 (&lt;0.9 to &lt;10.0)b</t>
  </si>
  <si>
    <t>0.3 ± 0.3 (0.04 to 0.6)</t>
  </si>
  <si>
    <t>&lt;0.7 ± 0.8 (&lt;0.1 to &lt;2.2)b</t>
  </si>
  <si>
    <t>5.0 ± 6.9 (0.1 to 15.5)</t>
  </si>
  <si>
    <t>&lt;4.6 ± 6.1 (&lt;1.1 to &lt;16.3)b</t>
  </si>
  <si>
    <t>2.3 ± 0.8 (1.2 to 3.2)d</t>
  </si>
  <si>
    <t>&lt;0.1 ± 0.3 (&lt;0.01 to 0.7)b</t>
  </si>
  <si>
    <t>0.2 ± 0.1 (0.1 to 0.3)</t>
  </si>
  <si>
    <t>&lt;0.1 ± 0.1 (&lt;0.03 to &lt;0.2)b</t>
  </si>
  <si>
    <t>0.7 ± 0.5 (0.1 to 1.5)</t>
  </si>
  <si>
    <t>Fomite-to-finger transfer efficiency of organisms under high relative humidity of 40% to 65%</t>
  </si>
  <si>
    <t>Low (15% to 32%) RHc</t>
  </si>
  <si>
    <t>23.1 ± 24.0 (0.4 to 52.7)</t>
  </si>
  <si>
    <t>36.3 ± 8.7 (24.1 to 50.0)</t>
  </si>
  <si>
    <t>33.8 ± 40.4 (0.4 to 100)b</t>
  </si>
  <si>
    <t>High (40% to 65%) RH</t>
  </si>
  <si>
    <t>29.2 ± 6.4 (19.4 to 35.4)</t>
  </si>
  <si>
    <t>25.5 ± 15.5 (3.4 to 50.0)</t>
  </si>
  <si>
    <t>25.9 ± 4.1 (19.7 to 32.1)</t>
  </si>
  <si>
    <t>Fomite-to-finger transfer efficiency of poliovirus 1</t>
  </si>
  <si>
    <t>Lopez, G.U.(2013)'!A1</t>
  </si>
  <si>
    <t>sandwich, sterile stainless-steel trays,lettuce bowl</t>
  </si>
  <si>
    <t>half sandwich and glove: sterile Separator 
half sandwich: surface washing
sterile stainless-steel trays and lettuce bowl: swab</t>
  </si>
  <si>
    <t>make a sandwich</t>
  </si>
  <si>
    <t>Contamination point</t>
  </si>
  <si>
    <t>Mean recovery after sandwich preparation (cDNA copies/μl ± SD)</t>
  </si>
  <si>
    <t>Input amount</t>
  </si>
  <si>
    <t>Food handler 1</t>
  </si>
  <si>
    <t>% recovereda</t>
  </si>
  <si>
    <t>Food handler 2</t>
  </si>
  <si>
    <t>% recovered</t>
  </si>
  <si>
    <t>Food handler 3</t>
  </si>
  <si>
    <t>Environment</t>
  </si>
  <si>
    <t>Food (sandwich)</t>
  </si>
  <si>
    <t>GI</t>
  </si>
  <si>
    <t>69,376,325 ± 16,232,898</t>
  </si>
  <si>
    <t>5,728,582 ± 1,642,607</t>
  </si>
  <si>
    <t>31,677 ± 14,011</t>
  </si>
  <si>
    <t>5176 ± 2357</t>
  </si>
  <si>
    <t>141,882 ± 31,292</t>
  </si>
  <si>
    <t>371,671 ± 5689</t>
  </si>
  <si>
    <t>GII</t>
  </si>
  <si>
    <t>790,433 ± 148,929</t>
  </si>
  <si>
    <t>49,943 ± 4653</t>
  </si>
  <si>
    <t>1076 ± 514</t>
  </si>
  <si>
    <t>251 ± 27</t>
  </si>
  <si>
    <t>5427 ± 869</t>
  </si>
  <si>
    <t>1737 ± 133</t>
  </si>
  <si>
    <t>Lettuce</t>
  </si>
  <si>
    <t>2,291,921 ± 849,419</t>
  </si>
  <si>
    <t>30,224 ± 3007</t>
  </si>
  <si>
    <t>3312 ± 967</t>
  </si>
  <si>
    <t>1533 ± 961</t>
  </si>
  <si>
    <t>5202 ± 122</t>
  </si>
  <si>
    <t>8300 ± 4563</t>
  </si>
  <si>
    <t>934,171 ± 423,862</t>
  </si>
  <si>
    <t>Not detected</t>
  </si>
  <si>
    <t>137 ± 15</t>
  </si>
  <si>
    <t>9792 ± 1791</t>
  </si>
  <si>
    <t>10 ± 5</t>
  </si>
  <si>
    <t>data!A173</t>
  </si>
  <si>
    <t xml:space="preserve">fruits (raspberries, red grapes, and blueberries),Stainless steel coupons </t>
  </si>
  <si>
    <t>time: 5s
loading weight: 50±5g
contact area: 1cm2</t>
  </si>
  <si>
    <t>(i) single transfer, involving stainless steel and fruits as recipient surfaces after direct transfer from gloved fingertips, (ii) "with intermediate" transfer, involving inoculated fingertips touching first a stainless steel intermediate and then fruits using the same fingertip, and (iii) fomite transfer, occurring when previously clean gloves touch an inoculated stainless steel surface, becoming contaminated in the process, and then go on to contact fruits.</t>
  </si>
  <si>
    <t>centrifuge tube</t>
  </si>
  <si>
    <t>Inoculum</t>
  </si>
  <si>
    <t>Pathogen recovered</t>
  </si>
  <si>
    <t>Recipient</t>
  </si>
  <si>
    <t>% recovery ± SD</t>
  </si>
  <si>
    <t>Wet</t>
  </si>
  <si>
    <t>Dry</t>
  </si>
  <si>
    <t>GII.4</t>
  </si>
  <si>
    <t>93 ± 11</t>
  </si>
  <si>
    <t>90 ± 3</t>
  </si>
  <si>
    <t>Cocktail</t>
  </si>
  <si>
    <t>GI.3b</t>
  </si>
  <si>
    <t>104 ± 24</t>
  </si>
  <si>
    <t>44 ± 12</t>
  </si>
  <si>
    <t>111 ± 33</t>
  </si>
  <si>
    <t>82 ± 10</t>
  </si>
  <si>
    <t>99 ± 11</t>
  </si>
  <si>
    <t>81 ± 22</t>
  </si>
  <si>
    <t>Gloved finger</t>
  </si>
  <si>
    <t>87 ± 7</t>
  </si>
  <si>
    <t>51 ± 19</t>
  </si>
  <si>
    <t>83 ± 14</t>
  </si>
  <si>
    <t>42 ± 19</t>
  </si>
  <si>
    <t>89 ± 17</t>
  </si>
  <si>
    <t>33 ± 8</t>
  </si>
  <si>
    <t>104 ± 22</t>
  </si>
  <si>
    <t>50 ± 22</t>
  </si>
  <si>
    <t>Blueberry</t>
  </si>
  <si>
    <t>72 ± 14</t>
  </si>
  <si>
    <t>53 ± 21</t>
  </si>
  <si>
    <t>57 ± 6</t>
  </si>
  <si>
    <t>34 ± 22</t>
  </si>
  <si>
    <t>101 ± 15</t>
  </si>
  <si>
    <t>44 ± 11</t>
  </si>
  <si>
    <t>74 ± 17</t>
  </si>
  <si>
    <t>60 ± 18</t>
  </si>
  <si>
    <t>Grape</t>
  </si>
  <si>
    <t>108 ± 14</t>
  </si>
  <si>
    <t>65 ± 15</t>
  </si>
  <si>
    <t>77 ± 11</t>
  </si>
  <si>
    <t>32 ± 15</t>
  </si>
  <si>
    <t>95 ± 29</t>
  </si>
  <si>
    <t>14 ± 12</t>
  </si>
  <si>
    <t>60 ± 8</t>
  </si>
  <si>
    <t>31 ± 7</t>
  </si>
  <si>
    <t>Raspberry</t>
  </si>
  <si>
    <t>25 ±8</t>
  </si>
  <si>
    <t>15 ± 4</t>
  </si>
  <si>
    <t>64 ± 32</t>
  </si>
  <si>
    <t>15 ± 8</t>
  </si>
  <si>
    <t>42 ± 10</t>
  </si>
  <si>
    <t>9 ± 4</t>
  </si>
  <si>
    <t>54 ± 11</t>
  </si>
  <si>
    <t>5 ± 3</t>
  </si>
  <si>
    <t>Average percentages of recovery of GI.3b and GII.4 NoV or MNV-1 from items used in transfer experiments</t>
  </si>
  <si>
    <t>data!A180</t>
  </si>
  <si>
    <t>Transfer rates were 58 to 60% for GII NoV from fingertips to stainless steel, blueberries, and grapes and 4% for raspberries under wet conditions. Dry transfer occurred at a much lower rate (&lt;1%) for all recipient surfaces. Transfer rates ranged from 20 to 70% from fingertips to stainless steel or fruits for the GI, GII, and MNV-1 virus cocktail under wet conditions and from 4 to 12% for all viruses under dry transfer conditions.</t>
  </si>
  <si>
    <t>NoV GII.4 (A mixture of GI, GII and MNV-1)</t>
  </si>
  <si>
    <t xml:space="preserve">  </t>
  </si>
  <si>
    <t>1. Sampling of hands after decontamination: determining resident flora
2. Survival of E. coli on fingertips after artificial contamination
3. Artificial contamination of hands with E. coli and measurement of transfer to bare hands and latex gloves
4 and 5. Standardised hand contact for measurement of microbial transfer</t>
  </si>
  <si>
    <t>experiment 3: contaminate the palm of one hand, after which both palms were rubbed together five times. The procedure was repeated with inoculation of the opposite palm, and the hands were dried in air for 2 min. The donor thereafter shook both hands simultaneously with the hands of a recipient.The recipient wore a sterile glove on one randomly selected hand whereas the other hand was bare. 
experiment 4 and 5:The standardised hand contact is performed as follows:1.The recipient disinfects her hands with 70% ethanol and then puts on a sterile gown and sterile latex gloves.2.The recipient and donor grip each others' hands simultaneously (the recipient crosses her arms), palm towards palm, for 10 s.3.In a sliding movement they grip each others' thumbs and switch back to a palm grip a total of three times.4.The recipient rubs the palm of her gloved hands along the palms of the donor three times.5.The same procedure is repeated on the back of the hands of the donor.6.They intertwine fingers three times.7.Samples are collected simultaneously by the glove juice method from both gloved hands of the recipient followed by the ungloved hands of the donor.</t>
  </si>
  <si>
    <t>bare hand and gloved hand</t>
  </si>
  <si>
    <t>hand, glove</t>
  </si>
  <si>
    <t>experiment 3: the median recovery of E. coli from the recipient was significantly higher from gloved hands (median 7500 cfu; range: 0–370 000) compared with bare hands (median 1000 cfu; range: 0–245 000), (P = 0.006).</t>
  </si>
  <si>
    <t>Total cfu</t>
  </si>
  <si>
    <r>
      <t>S. aureus</t>
    </r>
    <r>
      <rPr>
        <b/>
        <sz val="14"/>
        <color rgb="FF1F1F1F"/>
        <rFont val="Georgia"/>
        <family val="1"/>
      </rPr>
      <t> on one or both hands</t>
    </r>
  </si>
  <si>
    <t>Gram-negative rods on one or both hands</t>
  </si>
  <si>
    <t>Range</t>
  </si>
  <si>
    <t>Donor</t>
  </si>
  <si>
    <t>1 614 105</t>
  </si>
  <si>
    <t>682 500</t>
  </si>
  <si>
    <t>3000–1 030 000</t>
  </si>
  <si>
    <t>9/18 (50%)</t>
  </si>
  <si>
    <t>3/18 (16.7%)</t>
  </si>
  <si>
    <t>0–11 500</t>
  </si>
  <si>
    <t>0/18</t>
  </si>
  <si>
    <t>Fraction transferred</t>
  </si>
  <si>
    <t>–</t>
  </si>
  <si>
    <t> Recovery of bacteria from donor and recipient hands after standardised hand contact</t>
  </si>
  <si>
    <t>data!A205</t>
  </si>
  <si>
    <t>plate,sausage,wooden board,knife blade, cucumber cuts,bread roll</t>
  </si>
  <si>
    <t xml:space="preserve">bare hand </t>
  </si>
  <si>
    <t>1. Chicken BBQ Plate Contamination
2. Cross-Contamination in Salad Prep
3. Campylobacter Transfer to Hands and Bread Roll</t>
  </si>
  <si>
    <t>both hands of the person were sampled for Campylobacter by rinsing them for 30 s in a sterile plastic bag. The first 25 g of cut cucumber slices was diluted and blended in 225 ml of Preston broth. All kitchen utensils, contact surfaces, and the bread roll and sausage were rinsed with Preston broth.</t>
  </si>
  <si>
    <t>Sum of campylobacters (CFU) on five chicken leg surfaces</t>
  </si>
  <si>
    <r>
      <t>No. of </t>
    </r>
    <r>
      <rPr>
        <b/>
        <i/>
        <sz val="10.5"/>
        <color rgb="FF212121"/>
        <rFont val="Cambria"/>
        <family val="1"/>
      </rPr>
      <t>Campylobacter</t>
    </r>
    <r>
      <rPr>
        <b/>
        <sz val="10.5"/>
        <color rgb="FF212121"/>
        <rFont val="Cambria"/>
        <family val="1"/>
      </rPr>
      <t> organisms on:</t>
    </r>
  </si>
  <si>
    <r>
      <t>Percentage of </t>
    </r>
    <r>
      <rPr>
        <b/>
        <i/>
        <sz val="10.5"/>
        <color rgb="FF212121"/>
        <rFont val="Cambria"/>
        <family val="1"/>
      </rPr>
      <t>Campylobacter</t>
    </r>
    <r>
      <rPr>
        <b/>
        <sz val="10.5"/>
        <color rgb="FF212121"/>
        <rFont val="Cambria"/>
        <family val="1"/>
      </rPr>
      <t> organisms transferred from:</t>
    </r>
  </si>
  <si>
    <t>Both hands (CFU/hands)</t>
  </si>
  <si>
    <t>Plate (CFU/plate)</t>
  </si>
  <si>
    <t>Sausage (CFU/sausage)</t>
  </si>
  <si>
    <t>Chicken legs to hands</t>
  </si>
  <si>
    <t>Legs to plate</t>
  </si>
  <si>
    <t>Plate to a fried sausage</t>
  </si>
  <si>
    <t>ND</t>
  </si>
  <si>
    <t>2.9*</t>
  </si>
  <si>
    <t>5.5*</t>
  </si>
  <si>
    <t>1.1*</t>
  </si>
  <si>
    <r>
      <t>a</t>
    </r>
    <r>
      <rPr>
        <sz val="16"/>
        <color rgb="FF333333"/>
        <rFont val="Cambria"/>
        <family val="1"/>
      </rPr>
      <t>Data on the transfer of bacteria from the plate to a fried sausage for seven experiments are provided. *, statistical data were calculated including the transfer rate from legs to hands as determined in scenario 3. ND, not determined.</t>
    </r>
  </si>
  <si>
    <r>
      <t>Transfer of campylobacters from the surface of chicken legs to hands and to a plate as observed in scenario 1</t>
    </r>
    <r>
      <rPr>
        <i/>
        <sz val="12"/>
        <color rgb="FF333333"/>
        <rFont val="Cambria"/>
        <family val="1"/>
      </rPr>
      <t>a</t>
    </r>
  </si>
  <si>
    <t>Sum of campylobacters (CFU)</t>
  </si>
  <si>
    <r>
      <t>No. of </t>
    </r>
    <r>
      <rPr>
        <b/>
        <i/>
        <sz val="12"/>
        <color rgb="FF212121"/>
        <rFont val="Cambria"/>
        <family val="1"/>
      </rPr>
      <t>Campylobacter</t>
    </r>
    <r>
      <rPr>
        <b/>
        <sz val="12"/>
        <color rgb="FF212121"/>
        <rFont val="Cambria"/>
        <family val="1"/>
      </rPr>
      <t>organisms on:</t>
    </r>
  </si>
  <si>
    <t>Total no. of campylobacters on hands and bread roll (CFU)</t>
  </si>
  <si>
    <r>
      <t>% of </t>
    </r>
    <r>
      <rPr>
        <b/>
        <i/>
        <sz val="12"/>
        <color rgb="FF212121"/>
        <rFont val="Cambria"/>
        <family val="1"/>
      </rPr>
      <t>Campylobacter</t>
    </r>
    <r>
      <rPr>
        <b/>
        <sz val="12"/>
        <color rgb="FF212121"/>
        <rFont val="Cambria"/>
        <family val="1"/>
      </rPr>
      <t>organisms transferred from:</t>
    </r>
  </si>
  <si>
    <t>Bread roll (CFU/roll)</t>
  </si>
  <si>
    <t>Filets or legs to hands</t>
  </si>
  <si>
    <t>Hands to bread</t>
  </si>
  <si>
    <t>On five breast filets</t>
  </si>
  <si>
    <t>    13,900</t>
  </si>
  <si>
    <t>    6,120</t>
  </si>
  <si>
    <t>101-199</t>
  </si>
  <si>
    <t>    13,300</t>
  </si>
  <si>
    <t>    5,500</t>
  </si>
  <si>
    <t>110-199</t>
  </si>
  <si>
    <t>On five legs</t>
  </si>
  <si>
    <t>    99,000</t>
  </si>
  <si>
    <t>Transfer of campylobacters from the surface of five breast filets or five chicken legs via hands to bread (scenario 3)</t>
  </si>
  <si>
    <t>Sum of campylobacters (CFU) on five breast filets</t>
  </si>
  <si>
    <r>
      <t>Percentage of </t>
    </r>
    <r>
      <rPr>
        <b/>
        <i/>
        <sz val="10.5"/>
        <color rgb="FF212121"/>
        <rFont val="Cambria"/>
        <family val="1"/>
      </rPr>
      <t>Campylobacter</t>
    </r>
    <r>
      <rPr>
        <b/>
        <sz val="10.5"/>
        <color rgb="FF212121"/>
        <rFont val="Cambria"/>
        <family val="1"/>
      </rPr>
      <t>organisms transferred from:</t>
    </r>
  </si>
  <si>
    <t>Wooden board (CFU/board)</t>
  </si>
  <si>
    <t>Knife blade (CFU/blade)</t>
  </si>
  <si>
    <t>Cucumber cuts (CFU/25-g cuts)</t>
  </si>
  <si>
    <t>Filets to hands</t>
  </si>
  <si>
    <t>Filets to board and knife</t>
  </si>
  <si>
    <t>Board and knife to cucumber</t>
  </si>
  <si>
    <t>&lt;10</t>
  </si>
  <si>
    <t>3.8*</t>
  </si>
  <si>
    <t>5.9*</t>
  </si>
  <si>
    <t>2.5*</t>
  </si>
  <si>
    <r>
      <t>a</t>
    </r>
    <r>
      <rPr>
        <sz val="16"/>
        <color rgb="FF333333"/>
        <rFont val="Cambria"/>
        <family val="1"/>
      </rPr>
      <t>*, statistical data were calculated, including the transfer rates from filets to hands determined in scenario 3 (four experiments).</t>
    </r>
  </si>
  <si>
    <r>
      <t>Results for scenario 2: transfer of campylobacters from the surface of five chicken breast filets during slicing to hands, the chopping board, and the blade of the knife and to cuttings of a cucumber, which was sliced directly after the breast filets</t>
    </r>
    <r>
      <rPr>
        <i/>
        <sz val="12"/>
        <color rgb="FF333333"/>
        <rFont val="Cambria"/>
        <family val="1"/>
      </rPr>
      <t>a</t>
    </r>
  </si>
  <si>
    <t>Luber, P (2006)'!A1</t>
  </si>
  <si>
    <t>E. aerogenes</t>
  </si>
  <si>
    <t>glove juice method, swab surfaces</t>
  </si>
  <si>
    <t xml:space="preserve">Contamination of chicken and hands: The participant then cut the chicken into small cubes (approximately 1 by 1 by 1 cm) on a clean, sterile plastic cutting board (American Chef, Bentonville, Ark.), which transferred E. aerogenes from the chicken to the hands of the participant.The participant handled three sterile spigots to simulate turning on a water faucet using the hand not sampled by the glove juice method.
</t>
  </si>
  <si>
    <t>Contamination of lettuce: Volunteers diced a 25-g portion of lettuce on a fresh cutting board and then placed the lettuce in a filter bag.
Effectiveness of a glove barrier:Volunteers diced the chicken into 1-cm cubes on a sterile plastic cutting board (American Chef) with either bare or gloved hands and then transferred chicken pieces from the cutting board to a container three times.Fresh gloves were donned, and lettuce was sliced.</t>
  </si>
  <si>
    <t>Transfer type</t>
  </si>
  <si>
    <t>No. of observations</t>
  </si>
  <si>
    <r>
      <t>Range on source (log</t>
    </r>
    <r>
      <rPr>
        <b/>
        <sz val="13"/>
        <color rgb="FF212121"/>
        <rFont val="Cambria"/>
        <family val="1"/>
      </rPr>
      <t>10</t>
    </r>
    <r>
      <rPr>
        <b/>
        <sz val="10.5"/>
        <color rgb="FF212121"/>
        <rFont val="Cambria"/>
        <family val="1"/>
      </rPr>
      <t>CFU/source)</t>
    </r>
  </si>
  <si>
    <t>Mean inoculum size (log10 CFU/ source)a</t>
  </si>
  <si>
    <r>
      <t>Log</t>
    </r>
    <r>
      <rPr>
        <b/>
        <sz val="13"/>
        <color rgb="FF212121"/>
        <rFont val="Cambria"/>
        <family val="1"/>
      </rPr>
      <t>10</t>
    </r>
    <r>
      <rPr>
        <b/>
        <sz val="10.5"/>
        <color rgb="FF212121"/>
        <rFont val="Cambria"/>
        <family val="1"/>
      </rPr>
      <t> transfer (%)</t>
    </r>
  </si>
  <si>
    <r>
      <t>Range on recipient surface (log</t>
    </r>
    <r>
      <rPr>
        <b/>
        <sz val="13"/>
        <color rgb="FF212121"/>
        <rFont val="Cambria"/>
        <family val="1"/>
      </rPr>
      <t>10</t>
    </r>
    <r>
      <rPr>
        <b/>
        <sz val="10.5"/>
        <color rgb="FF212121"/>
        <rFont val="Cambria"/>
        <family val="1"/>
      </rPr>
      <t> CFU/ recipient)</t>
    </r>
  </si>
  <si>
    <t>Mean amt transferred (log10 CFU/ recipient)a</t>
  </si>
  <si>
    <t>Min</t>
  </si>
  <si>
    <t>Max</t>
  </si>
  <si>
    <t>Meana</t>
  </si>
  <si>
    <t>Chicken to cutting board</t>
  </si>
  <si>
    <t>1.05 A</t>
  </si>
  <si>
    <t>Cutting board to lettuce</t>
  </si>
  <si>
    <t>5.33 B</t>
  </si>
  <si>
    <t>−0.47</t>
  </si>
  <si>
    <t>0.79 AB</t>
  </si>
  <si>
    <t>4.12 A</t>
  </si>
  <si>
    <t>Chicken to bare hand</t>
  </si>
  <si>
    <t>8.37 A</t>
  </si>
  <si>
    <t>−0.44</t>
  </si>
  <si>
    <t>0.59 ABC</t>
  </si>
  <si>
    <t>Bare hand to lettuce</t>
  </si>
  <si>
    <t>3.97 C</t>
  </si>
  <si>
    <t>−2.54</t>
  </si>
  <si>
    <t>0.21 BC</t>
  </si>
  <si>
    <t>2.19 B</t>
  </si>
  <si>
    <t>Spigot to bare hand</t>
  </si>
  <si>
    <t>3.95 C</t>
  </si>
  <si>
    <t>−1.70</t>
  </si>
  <si>
    <t>0.16 C</t>
  </si>
  <si>
    <t>2.12 B</t>
  </si>
  <si>
    <t>Bare hand to spigot</t>
  </si>
  <si>
    <t>7.16 B</t>
  </si>
  <si>
    <t>−2.95</t>
  </si>
  <si>
    <t>−1.08 D</t>
  </si>
  <si>
    <t>4.08 A</t>
  </si>
  <si>
    <t>Gloved hand to lettuce</t>
  </si>
  <si>
    <t>−3.98</t>
  </si>
  <si>
    <t>−1.26 D</t>
  </si>
  <si>
    <t>1.81 B</t>
  </si>
  <si>
    <t>Chicken to gloved hand</t>
  </si>
  <si>
    <t>8.34 A</t>
  </si>
  <si>
    <t>−4.40</t>
  </si>
  <si>
    <t>−0.62</t>
  </si>
  <si>
    <t>−2.94</t>
  </si>
  <si>
    <t>Summary of transfer data for a variety of cross contamination tasks</t>
  </si>
  <si>
    <r>
      <t>a</t>
    </r>
    <r>
      <rPr>
        <sz val="16"/>
        <color rgb="FF333333"/>
        <rFont val="Cambria"/>
        <family val="1"/>
      </rPr>
      <t>Values in the same column that are followed by the same uppercase letter are not statistically significantly different.</t>
    </r>
  </si>
  <si>
    <r>
      <t>b</t>
    </r>
    <r>
      <rPr>
        <sz val="16"/>
        <color rgb="FF333333"/>
        <rFont val="Cambria"/>
        <family val="1"/>
      </rPr>
      <t>Limit of detection was used.</t>
    </r>
  </si>
  <si>
    <t>data!A213</t>
  </si>
  <si>
    <t>chicken, cutting board, lettuce,spigots,glove</t>
  </si>
  <si>
    <t>a pooled culture of S. rubidea ATCC 11634, M. luteus ATCC 533, and PDR-1 phage.</t>
  </si>
  <si>
    <t>porous surfaces: a sponge, a dishcloth, laundry, a carrot, and raw ground beef
nonporous surfaces: a phone receiver and a single-lever kitchen faucet handle</t>
  </si>
  <si>
    <t>Evaluation period A. Transfer of microorganisms to hands from inoculated porous surfaces + Transfer of microorganisms to hands from inoculated nonporous surfaces.
Evaluation period B. Transfer of microorganisms from fingertip to lip.</t>
  </si>
  <si>
    <t>1,Subjects were asked to wring out the sponge for 10s after which the hands were allowed to dry for 1 m before sampling. 2,Subjects were asked to wring out the dishcloth for 10s after which subjects' hands were allowed to air dry for 1 min before sampling.3,Each subject transferred a load of laundry to the dryer. Subjects' hands were allowed to air dry for one min before sampling.4,Subjects were asked to cut the carrot into pieces, after which the hand used to hold the carrot in place was allowed to air dry for 1 min before sampling.4,The parcel of ground beef was kneaded for 10 min Subjects were asked to prepare four hamburger patties from one pound (450g) of inoculated ground beef after which subjects' hands were allowed to air dry for 1min. 
1,Subjects were asked to hold the receiver for 30s as if answering the phone. The hand was allowed to dry for 1min and then sampled.2,Each subject turned the handle on and off twice. The hand used on the faucet was allowed to air dry for 1min and then sampled using a Dacron swab .
Sampling of each subject's lower lip was performed after 10-s contact with a contaminated fingertip, air dry for 30s,then placed the fingertip to the middle of the lower lip for 10s</t>
  </si>
  <si>
    <t>swab finger hand lip</t>
  </si>
  <si>
    <t>All microbial numerical results were converted to base 10 logarithms. The mean counts recovered from the hands/lip areas and fomites/fingertips were determined and these mean counts were then used to evaluate transfer efficiency using SAS version 6·12.</t>
  </si>
  <si>
    <t>Organism/Type of fomite</t>
  </si>
  <si>
    <t>Level in/on fomite†</t>
  </si>
  <si>
    <t>Level recovered from ventral surface of hands</t>
  </si>
  <si>
    <t>Transfer efficiency (%)‡</t>
  </si>
  <si>
    <t>Micrococcus luteus</t>
  </si>
  <si>
    <t> Dishcloth</t>
  </si>
  <si>
    <t>10·44</t>
  </si>
  <si>
    <t>6·90</t>
  </si>
  <si>
    <t>0·04</t>
  </si>
  <si>
    <t> Sponge</t>
  </si>
  <si>
    <t>9·58</t>
  </si>
  <si>
    <t>5·98</t>
  </si>
  <si>
    <t>0·03</t>
  </si>
  <si>
    <t> Faucet</t>
  </si>
  <si>
    <t>6·13</t>
  </si>
  <si>
    <t>5·59</t>
  </si>
  <si>
    <t>40·03</t>
  </si>
  <si>
    <t> Carrot</t>
  </si>
  <si>
    <t>9·05</t>
  </si>
  <si>
    <t>6·31</t>
  </si>
  <si>
    <t>0·21</t>
  </si>
  <si>
    <t> Hamburger</t>
  </si>
  <si>
    <t>9·79</t>
  </si>
  <si>
    <t>5·70</t>
  </si>
  <si>
    <t>0·06</t>
  </si>
  <si>
    <t> Phone receiver</t>
  </si>
  <si>
    <t>6·60</t>
  </si>
  <si>
    <t>6·19</t>
  </si>
  <si>
    <t>41·81</t>
  </si>
  <si>
    <t> Laundry – 100% cotton</t>
  </si>
  <si>
    <t>9·73</t>
  </si>
  <si>
    <t>6·17</t>
  </si>
  <si>
    <t>0·13</t>
  </si>
  <si>
    <t> Laundry – 50 : 50 cotton/polyester</t>
  </si>
  <si>
    <t>9·39</t>
  </si>
  <si>
    <t>5·99</t>
  </si>
  <si>
    <t>PRD-1</t>
  </si>
  <si>
    <t>9·85</t>
  </si>
  <si>
    <t>5·95</t>
  </si>
  <si>
    <t>6·46</t>
  </si>
  <si>
    <t>0·02</t>
  </si>
  <si>
    <t>5·83</t>
  </si>
  <si>
    <t>4·70</t>
  </si>
  <si>
    <t>33·47</t>
  </si>
  <si>
    <t>7·97</t>
  </si>
  <si>
    <t>5·43</t>
  </si>
  <si>
    <t>0·35</t>
  </si>
  <si>
    <t>8·77</t>
  </si>
  <si>
    <t>3·93</t>
  </si>
  <si>
    <t>0·01</t>
  </si>
  <si>
    <t>4·92</t>
  </si>
  <si>
    <t>4·68</t>
  </si>
  <si>
    <t>65·80</t>
  </si>
  <si>
    <t>8·73</t>
  </si>
  <si>
    <t>3·63</t>
  </si>
  <si>
    <t>&lt;0·01 (0·005)</t>
  </si>
  <si>
    <t>8·34</t>
  </si>
  <si>
    <t>2·71</t>
  </si>
  <si>
    <t>&lt;0·01 (0·0005)</t>
  </si>
  <si>
    <t>Serratia rubidea</t>
  </si>
  <si>
    <t>10·34</t>
  </si>
  <si>
    <t>5·42</t>
  </si>
  <si>
    <t>&lt;0·01 (0·0045)</t>
  </si>
  <si>
    <t>11·06</t>
  </si>
  <si>
    <t>6·50</t>
  </si>
  <si>
    <t>&lt;0·01 (0·0037)</t>
  </si>
  <si>
    <t>6·08</t>
  </si>
  <si>
    <t>5·22</t>
  </si>
  <si>
    <t>27·59</t>
  </si>
  <si>
    <t>8·97</t>
  </si>
  <si>
    <t>5·85</t>
  </si>
  <si>
    <t>0·12</t>
  </si>
  <si>
    <t>9·91</t>
  </si>
  <si>
    <t>5·12</t>
  </si>
  <si>
    <t>&lt;0·01 (0·002)</t>
  </si>
  <si>
    <t>5·75</t>
  </si>
  <si>
    <t>38·47</t>
  </si>
  <si>
    <t>4·40</t>
  </si>
  <si>
    <t>&lt;0·01 (0·003)</t>
  </si>
  <si>
    <t>9·01</t>
  </si>
  <si>
    <t>3·64</t>
  </si>
  <si>
    <t>&lt;0·01 (0·0009)</t>
  </si>
  <si>
    <r>
      <t>Mean log</t>
    </r>
    <r>
      <rPr>
        <sz val="11"/>
        <color rgb="FF000000"/>
        <rFont val="Arial"/>
        <family val="2"/>
      </rPr>
      <t>10</t>
    </r>
    <r>
      <rPr>
        <sz val="14"/>
        <color rgb="FF000000"/>
        <rFont val="Arial"/>
        <family val="2"/>
      </rPr>
      <t> CFU or PFU</t>
    </r>
  </si>
  <si>
    <t>Results from fomite-to-hand transfer (Evaluation Period A) </t>
  </si>
  <si>
    <t>* Number of subjects participating as follows: sponge, 100% cotton laundry, 50 : 50 cotton/polyester laundry – 10 each;</t>
  </si>
  <si>
    <t>dishcloth – 11; hamburger, carrot, phone receiver, faucet handle −20 each.</t>
  </si>
  <si>
    <t>† The CFU count for the fomite was calculated from the CFU per ml of the inoculum times the volume used to contaminate the fomite. For the phone and faucet, CFU count for the fomite was the sum of the CFU count on the subject's hand plus the CFU count recovered from the area of the fomite handled by the subject.</t>
  </si>
  <si>
    <t>‡ Transfer efficiency = (CFU count in/on hand/CFU count in/fomite) </t>
  </si>
  <si>
    <t>× ×100.</t>
  </si>
  <si>
    <r>
      <t>Mean log</t>
    </r>
    <r>
      <rPr>
        <sz val="11"/>
        <color rgb="FF000000"/>
        <rFont val="Arial"/>
        <family val="2"/>
      </rPr>
      <t>10</t>
    </r>
    <r>
      <rPr>
        <sz val="16"/>
        <color rgb="FF000000"/>
        <rFont val="Arial"/>
        <family val="2"/>
      </rPr>
      <t> CFU or PFU</t>
    </r>
  </si>
  <si>
    <t>Transfer Efficiency (%)†</t>
  </si>
  <si>
    <t>6·63</t>
  </si>
  <si>
    <t>5·77</t>
  </si>
  <si>
    <t>5·97</t>
  </si>
  <si>
    <t>40·99</t>
  </si>
  <si>
    <t>5·78</t>
  </si>
  <si>
    <t>4·69</t>
  </si>
  <si>
    <t>5·01</t>
  </si>
  <si>
    <t>33·90</t>
  </si>
  <si>
    <t>6·66</t>
  </si>
  <si>
    <t>5·20</t>
  </si>
  <si>
    <t>5·54</t>
  </si>
  <si>
    <t>33·97</t>
  </si>
  <si>
    <t>Inoculum Placed on Fingertip</t>
  </si>
  <si>
    <t>Bacteria or phage recovered from lip</t>
  </si>
  <si>
    <t>Bacteria or phage recovered from fingertip after transfer</t>
  </si>
  <si>
    <t>Transfer efficiency of bacteria and phage from hand to mouth *(Evaluation Period B)</t>
  </si>
  <si>
    <t>* 20 subjects participated in Period C.</t>
  </si>
  <si>
    <t>† Transfer efficiency = [CFU count on lip/(CFU count on lip + CFU count recovered from transfer finger)] </t>
  </si>
  <si>
    <t>Rusin, P(2002)'!A1</t>
  </si>
  <si>
    <t>stainless steel disks, Romaine lettuce and ham cold cuts</t>
  </si>
  <si>
    <t>No treatment</t>
  </si>
  <si>
    <t>treatment</t>
  </si>
  <si>
    <t>% infectious virus (mean ± SEM) detectable on fingerpadsa before and after treatmentb</t>
  </si>
  <si>
    <t>Pc</t>
  </si>
  <si>
    <t>% infectious virus (mean ± SEM) detectable on fingerpadsa after treatment and contact with recipient surfaceb</t>
  </si>
  <si>
    <t>Ham</t>
  </si>
  <si>
    <t xml:space="preserve">Lettuce </t>
  </si>
  <si>
    <t>Metal disk</t>
  </si>
  <si>
    <t>water alone</t>
  </si>
  <si>
    <t>soap and water</t>
  </si>
  <si>
    <t>ethanol(62%)</t>
  </si>
  <si>
    <t>ethanol(75%)</t>
  </si>
  <si>
    <t>71 ± 68.9</t>
  </si>
  <si>
    <t>8.6 ± 1.4</t>
  </si>
  <si>
    <t>5.6 ± 1.3</t>
  </si>
  <si>
    <t>13.8 ± 3.7</t>
  </si>
  <si>
    <t>11.2 ± 2.8</t>
  </si>
  <si>
    <t>&lt;0.001</t>
  </si>
  <si>
    <t>36.3 ± 5.5d</t>
  </si>
  <si>
    <t>5.1 ± 1.0</t>
  </si>
  <si>
    <t>4.4 ± 1.2</t>
  </si>
  <si>
    <t>16.6 ± 5.5</t>
  </si>
  <si>
    <t>12.7 ±4.3</t>
  </si>
  <si>
    <t>59.6 ± 7.5</t>
  </si>
  <si>
    <t>6.2 ± 1.4</t>
  </si>
  <si>
    <t>7.0 ± 1.8</t>
  </si>
  <si>
    <t>13.0 ± 4.3</t>
  </si>
  <si>
    <t>17.0 ± 4.1</t>
  </si>
  <si>
    <t>P</t>
  </si>
  <si>
    <t>58.7 ± 6.3</t>
  </si>
  <si>
    <t>7.8 ± 1.9</t>
  </si>
  <si>
    <t>8.3 ± 2.3</t>
  </si>
  <si>
    <t xml:space="preserve">23.0 ± 7.4 </t>
  </si>
  <si>
    <t>19.0 ± 5.0</t>
  </si>
  <si>
    <t>&lt;0.008</t>
  </si>
  <si>
    <t>&lt;0.006</t>
  </si>
  <si>
    <t>&lt;0.009</t>
  </si>
  <si>
    <t>&lt;0.03</t>
  </si>
  <si>
    <t>Percentages (%) of feline calicivirus recovered from the  ngerpads, with and without pretreatment with intervention agents and after contact with the recipient surface</t>
  </si>
  <si>
    <t>cP, one-way ANOVA was used for the statistical analysis of data</t>
  </si>
  <si>
    <t>aTen microliters of virus inoculum deposited on fingerpad and allowed to dry.</t>
  </si>
  <si>
    <t>bPercent virus recovered. The efficiency of recovery of virus remaining on the finger pads aft er specific t reatments was determined in separate trials and was used as the 100% baseline.</t>
  </si>
  <si>
    <t>data!A229</t>
  </si>
  <si>
    <t>% infectious virus recovered (mean ±  SEM) from recipient after contact</t>
  </si>
  <si>
    <t>donor surfacea</t>
  </si>
  <si>
    <t>recipient surface</t>
  </si>
  <si>
    <t>No treatmentb</t>
  </si>
  <si>
    <t>after treatment with:</t>
  </si>
  <si>
    <t>water aloneb</t>
  </si>
  <si>
    <t>soap and waterb</t>
  </si>
  <si>
    <t>2.3 ± 0.7</t>
  </si>
  <si>
    <t>1.2 ± 0.3</t>
  </si>
  <si>
    <t>0.7 ± 0.1</t>
  </si>
  <si>
    <t>3.4  ± 0.9</t>
  </si>
  <si>
    <t>2.1  ± 0.5</t>
  </si>
  <si>
    <t>1.2  ± 0.2</t>
  </si>
  <si>
    <t>&lt;0.004</t>
  </si>
  <si>
    <t>0.9±0.3</t>
  </si>
  <si>
    <t>0.6±0.1</t>
  </si>
  <si>
    <t>0.5±0.1</t>
  </si>
  <si>
    <t>NDd</t>
  </si>
  <si>
    <t>&lt;0.003</t>
  </si>
  <si>
    <t>0.6±0.2</t>
  </si>
  <si>
    <t>0.4±0.1</t>
  </si>
  <si>
    <t>&lt;0.002</t>
  </si>
  <si>
    <t>46.0±20.3</t>
  </si>
  <si>
    <t>18.0±5.7</t>
  </si>
  <si>
    <t>13.0±3.6</t>
  </si>
  <si>
    <t>6.0±1.8</t>
  </si>
  <si>
    <t>14.0±3.5</t>
  </si>
  <si>
    <t>7.0±1.9</t>
  </si>
  <si>
    <t>Finger</t>
  </si>
  <si>
    <t>Metal</t>
  </si>
  <si>
    <t>Percent (%) transfer of infectious feline calicivirus from donor to recipient surface before and after interruption of such transfer through various treatments</t>
  </si>
  <si>
    <t>aTen microliters of inoculum deposited and allowed to dry.</t>
  </si>
  <si>
    <t>cP, one-way ANOVA was used for the statistical analysis of data.</t>
  </si>
  <si>
    <t>dND, not done</t>
  </si>
  <si>
    <t>bPercent virus recovered. Virus recovery efficiencies for the ham, lettuce, and metal were determined in separate trials and were usedas the 100% baseline.</t>
  </si>
  <si>
    <t xml:space="preserve"> time: 10 s  
pressure: 0.2 to 0.4 kg/cm2.</t>
  </si>
  <si>
    <t>Protocol for transfer of virus from hands to food andmetal disks: the contaminated area of each fingerpad to come in contact with a disk of lettuce, ham, and metal, placed in separate weighing plastic boats resting on the pan of a balance, for 10 s at a pressure of 0.2 to 0.4 kg/cm2.
Protocol for transfer of virus from hands to food andmetal disks: The ability of a number of hand decontamination agents, i.e., water with a standard hardness of 200 ppm as CaCO3, liquid soap andwater, 62 and 75% alcohol-based rubs, to interrupt virus transfer from the fingerpads to foods and metal disks was investigated</t>
  </si>
  <si>
    <t xml:space="preserve">Organism used for contamination </t>
  </si>
  <si>
    <t xml:space="preserve">Micrococcus luteus </t>
  </si>
  <si>
    <t xml:space="preserve">Serratia marcescens </t>
  </si>
  <si>
    <t xml:space="preserve">Dispenser exit surface </t>
  </si>
  <si>
    <t xml:space="preserve">Average no. bacteria isolated (cfu) </t>
  </si>
  <si>
    <t xml:space="preserve">Average bacterial transfer rate % (SD) </t>
  </si>
  <si>
    <t xml:space="preserve">0.03 (0.001) </t>
  </si>
  <si>
    <t>0.02 (0.002)</t>
  </si>
  <si>
    <t xml:space="preserve">0.05 (0.004) </t>
  </si>
  <si>
    <t>0.02 (0.001)</t>
  </si>
  <si>
    <t>Micrococcus luteus, Serratia marcescens</t>
  </si>
  <si>
    <t>paper-towel</t>
  </si>
  <si>
    <t>Testing was performed from 2 different reach (towel pulling) perspectives: (1) a straight approach, directly facing the dispenser (shoulders parallel with the long axis of the paper towel), with no obstructions or objects between it and the user; and (2) a side approach, in which the shoulders were perpendicular to the long axis of the paper towel, and the user was standing away from (not in front of) the dispenser, with no obstructions or objects between it and the user.</t>
  </si>
  <si>
    <t>Bacteria isolated and average transfer rates from dispenser exits during the freeing of jammed towels with a contaminated hand</t>
  </si>
  <si>
    <t>Average bacterial transfer rate % (SD)</t>
  </si>
  <si>
    <t xml:space="preserve">Front </t>
  </si>
  <si>
    <t xml:space="preserve">Back </t>
  </si>
  <si>
    <t xml:space="preserve">6.14 *103 </t>
  </si>
  <si>
    <t xml:space="preserve">1.61*103 </t>
  </si>
  <si>
    <t xml:space="preserve">8.72*103 </t>
  </si>
  <si>
    <t xml:space="preserve">4.5 *103 </t>
  </si>
  <si>
    <r>
      <t>overall transfer rate, 0.03 (0.002)</t>
    </r>
    <r>
      <rPr>
        <sz val="10"/>
        <color rgb="FF000066"/>
        <rFont val="Calibri"/>
        <family val="2"/>
        <scheme val="minor"/>
      </rPr>
      <t xml:space="preserve">* </t>
    </r>
  </si>
  <si>
    <r>
      <t>overall transfer rate, 0.04 (0.003)</t>
    </r>
    <r>
      <rPr>
        <sz val="10"/>
        <color rgb="FF000066"/>
        <rFont val="Calibri"/>
        <family val="2"/>
        <scheme val="minor"/>
      </rPr>
      <t xml:space="preserve">* </t>
    </r>
  </si>
  <si>
    <t xml:space="preserve">There was no statistically siginificant differece between transfer rates for Serratia and Micrococus where n was 600 and 400, respectively. 
</t>
  </si>
  <si>
    <t xml:space="preserve">*The overall bacterial transfer rate (%) was obtained by combining the bacterial results from the front and back of dispenser exits. </t>
  </si>
  <si>
    <t>Harrison, W.A.(2003)'!A1</t>
  </si>
  <si>
    <t xml:space="preserve">swab the dispenser exits, glove juice method </t>
  </si>
  <si>
    <t>Volunteers were instructed to pull all paper-towel types, with the towel tail not readily available from the dispensers (ie, jammed) using a hand contaminated with known levels of marker bacteria. 
Subjects then reached into contaminated dispenser exits to obtain jammed towels.</t>
  </si>
  <si>
    <t xml:space="preserve">Donor cross-contamination: The average bacterial transfer rate was 0.03%
Recipient cross-contamination: The results showed 13.1% and 12.4% transfer rates for towel X using M luteus and S marcescens, respectively. Transfer rates were 6.0% and 6.7% for towel YN. </t>
  </si>
  <si>
    <t xml:space="preserve">Average bacterial transfer rates obtained during freeing of jammed towels from contaminated dispenser exit surfaces to users’ hands </t>
  </si>
  <si>
    <t xml:space="preserve">Towel position and pull </t>
  </si>
  <si>
    <t xml:space="preserve">X towels </t>
  </si>
  <si>
    <t xml:space="preserve">YN towels </t>
  </si>
  <si>
    <t xml:space="preserve">Correct front </t>
  </si>
  <si>
    <t>Correct site</t>
  </si>
  <si>
    <t xml:space="preserve">incorrect front </t>
  </si>
  <si>
    <t>incorrect site</t>
  </si>
  <si>
    <t>16.0 (0.64)</t>
  </si>
  <si>
    <t>10.1 (0.40)</t>
  </si>
  <si>
    <t xml:space="preserve">overall transfer rate, 13.1 (0.39) </t>
  </si>
  <si>
    <t>6.6 (0.22)</t>
  </si>
  <si>
    <t>4.2 (0.10)</t>
  </si>
  <si>
    <t>8.2 (0.45)</t>
  </si>
  <si>
    <t>4.9 (0.12)</t>
  </si>
  <si>
    <t>overall transfer rate, 6.0 (0.22 )</t>
  </si>
  <si>
    <t>13.9 (0.39)</t>
  </si>
  <si>
    <t>10.8 (0.42)</t>
  </si>
  <si>
    <t>—</t>
  </si>
  <si>
    <t xml:space="preserve">overall transfer rate, 12.4 (0.41) </t>
  </si>
  <si>
    <t xml:space="preserve">5.4 (0.14) </t>
  </si>
  <si>
    <t>5.6 (0.16)</t>
  </si>
  <si>
    <t>9.2 (0.58)</t>
  </si>
  <si>
    <t>6.4 (0.11)</t>
  </si>
  <si>
    <t xml:space="preserve">overall transfer rate, 6.7 (0.25) </t>
  </si>
  <si>
    <r>
      <t>Correct</t>
    </r>
    <r>
      <rPr>
        <sz val="7"/>
        <color theme="1"/>
        <rFont val="AdvPS8E9A"/>
      </rPr>
      <t xml:space="preserve">, Insertion of towels according to manufacturer instructions; </t>
    </r>
    <r>
      <rPr>
        <sz val="7"/>
        <color theme="1"/>
        <rFont val="AdvPS8E91"/>
      </rPr>
      <t>incorrect</t>
    </r>
    <r>
      <rPr>
        <sz val="7"/>
        <color theme="1"/>
        <rFont val="AdvPS8E9A"/>
      </rPr>
      <t xml:space="preserve">, insertion of towels upside down; </t>
    </r>
    <r>
      <rPr>
        <sz val="7"/>
        <color theme="1"/>
        <rFont val="AdvPS8E91"/>
      </rPr>
      <t>front</t>
    </r>
    <r>
      <rPr>
        <sz val="7"/>
        <color theme="1"/>
        <rFont val="AdvPS8E9A"/>
      </rPr>
      <t xml:space="preserve">, towels pulled from the front; </t>
    </r>
    <r>
      <rPr>
        <sz val="7"/>
        <color theme="1"/>
        <rFont val="AdvPS8E91"/>
      </rPr>
      <t>side</t>
    </r>
    <r>
      <rPr>
        <sz val="7"/>
        <color theme="1"/>
        <rFont val="AdvPS8E9A"/>
      </rPr>
      <t xml:space="preserve">, towels pulled from the side. </t>
    </r>
  </si>
  <si>
    <t>Enterobacter aerogenes</t>
  </si>
  <si>
    <t>glove juice method,and swab surfaces</t>
  </si>
  <si>
    <t>chicken,plastic cutting board, lettuce</t>
  </si>
  <si>
    <t>https://www.researchgate.net/publication/12133528_Quantification_and_Variability_Analysis_of_Bacterial_Cross-Contamination_Rates_in_Common_Food_Service_Tasks</t>
  </si>
  <si>
    <t>The participant thencut the contaminated chicken into small dices (~1 by 1 by 1 cm) on a clean,sterile plastic polyvirgin cutting board .Using the handnot sampled by the glove juice method, the participant handled three sterile spigots to simulate turning on a water faucet. 
A participant followed one of twohand washing scenarios: conventional or non–hand operated. 
After cutting the chicken and fol-lowing one of the above-described hand wa shing scenarios, oneof the participant’s hands was sampled with the glove juice meth-od to determine how much E. aerogenes remained.The participantthen picked up a 25-g portion of lettuce with the hand not sampledand sliced the lettuce for 1 min (~1 by 1 cm) on a sterilized cutting board, as if preparing it for a salad. 
 Participants sliced the chicken on cutting boards (18 by 25 cm2).</t>
  </si>
  <si>
    <t>human rhinovirus</t>
  </si>
  <si>
    <t>stainless steel disk</t>
  </si>
  <si>
    <t>22 ± 2°C</t>
  </si>
  <si>
    <t>time: 10s
pressure: 1 kg/cm2</t>
  </si>
  <si>
    <t>The contents of the vial were sonicated in a bath for 10 min, and the eluate was diluted and plaque assayed along with the input virus control.
Briefly, the contaminated area of the fingerpad was placed firmly over the mouth of the vial, and the vial was inverted with the fingerpad still over it and held in position for 5 s.  This was followed by 20 full inversions of the vial with the fingerpad still over it and an additional 5 s of soaking and 20 more full inversions.  The surface of the fingerpad was then scraped on the inside rim of the vial to recover as much fluid as possible.</t>
  </si>
  <si>
    <t>Treatment and no. of expts</t>
  </si>
  <si>
    <t>Transfer of mucin-suspended and dried rhinovirus type 14 from disinfectant-treated disks to fingerpads after a 10-s contact at a pressure of 1.0 kg/cm2</t>
  </si>
  <si>
    <t>After drying of disinfectant</t>
  </si>
  <si>
    <t>Transferred to fingerpad</t>
  </si>
  <si>
    <t>Untreated (dry control),6</t>
  </si>
  <si>
    <t>0.24 ± 0.20</t>
  </si>
  <si>
    <t>0.58 ± 0.35</t>
  </si>
  <si>
    <t>Lysol, 5</t>
  </si>
  <si>
    <t>Bleach (800 ppm), 2</t>
  </si>
  <si>
    <t>Quaternary, 3</t>
  </si>
  <si>
    <t>1.60 ± 0.40</t>
  </si>
  <si>
    <t>0.13 ± 0.06</t>
  </si>
  <si>
    <t>8.40 ± 3.60</t>
  </si>
  <si>
    <t>Phenolic, 3</t>
  </si>
  <si>
    <t>0.52 ± 0.60</t>
  </si>
  <si>
    <t>0.015 ±0.018</t>
  </si>
  <si>
    <t>3.30 ± 1.9</t>
  </si>
  <si>
    <t>PFU (10^4 [mean ±  SD)</t>
  </si>
  <si>
    <t>% PFU (mean ± SD) transferred</t>
  </si>
  <si>
    <t>data!A259</t>
  </si>
  <si>
    <t>Stainless-steel disks</t>
  </si>
  <si>
    <t>time: 10s
pressure: low pressure:0.2 kg/cm2
high pressure:1.0 kg/cm2</t>
  </si>
  <si>
    <t xml:space="preserve">a virus donor or recipient fingerpad was pressed on it until the desired pressure was achieved and was held there for 10 s; pressure was computed from the balance reading and the area of the contaminated surface. </t>
  </si>
  <si>
    <t xml:space="preserve">
Once contact was made between thed disk and the fingerpad and the desired pressure level wasd attained, the finger was rotated in half circles 10 times overi the 10-s period of contact;  in the case of fingerpad-toHAV transfer experiments. </t>
  </si>
  <si>
    <t>https://www.ncbi.nlm.nih.gov/pmc/articles/PMC265157/?page=3</t>
  </si>
  <si>
    <t xml:space="preserve">Three models of virus transfer were investigated; finger to disk, disk to finger, and finger to finger. </t>
  </si>
  <si>
    <t>hand to hand, hand to surface,surface to hand</t>
  </si>
  <si>
    <t>time: 5s
pressure:1 kg/cm2</t>
  </si>
  <si>
    <t>Virus transfer from donor surface to recipient surface after 20 min of dryinga</t>
  </si>
  <si>
    <t>Transter model</t>
  </si>
  <si>
    <t>PFU transferred (SD)</t>
  </si>
  <si>
    <t>%PFU transferred (SD)</t>
  </si>
  <si>
    <t>Hand to disk</t>
  </si>
  <si>
    <t>RV-14</t>
  </si>
  <si>
    <t>HPIV-3</t>
  </si>
  <si>
    <t>148(36)</t>
  </si>
  <si>
    <t>0.92(0.3)</t>
  </si>
  <si>
    <t>Undetectable</t>
  </si>
  <si>
    <t>disk to hand</t>
  </si>
  <si>
    <t>Hand to hand</t>
  </si>
  <si>
    <t>114(29)</t>
  </si>
  <si>
    <t>0.67(0.1)</t>
  </si>
  <si>
    <t>239(40)</t>
  </si>
  <si>
    <t>1.48(1.0)</t>
  </si>
  <si>
    <t>170(70)</t>
  </si>
  <si>
    <t>0.71(0.2)</t>
  </si>
  <si>
    <t>data!A270</t>
  </si>
  <si>
    <t xml:space="preserve">the vial, with the contaminated finger still over it, was turned upright, and the fingerpad was scraped against the inside rim of the vial to recover as much as possible of the liquid. The eluates were then plaque assayed. </t>
  </si>
  <si>
    <t xml:space="preserve">The pads of the index, middle, ring, and little fingers on the left hand of the volunteers were designated as F1, F2, F3, and F4, respectively. The fingerpads were pressed over the mouth of an empty plastic vial to demarcate the area where the virus inoculum was to be deposited.
We studied three models of virus transmission: (i) a contaminated hand to a clean inanimate surface, (ii) a contaminated inanimate surface to a clean hand, and (iii) a contaminated hand to a clean hand.  </t>
  </si>
  <si>
    <t>inoculum:10μl (2 × 104 to 8 × 104 PFU)
time: 10s
pressure:1kg/cm2</t>
  </si>
  <si>
    <t>The amounts of infectious virus transferred from contaminated hands to clean disks and from contaminated disks to clean hands were very similar. At 20 min after virus inoculation 16.1 to 16.8% of the input infectious virus could be transferred to and from an animate and inanimate surface, and at 60 min postinoculation such transfer amounted to 1.6 to 1.8%. After 20 and 60 min of inoculation, 6.6 and 2.8%, respectively, of the input infectious virus could be transferred from a contaminated hand to a clean hand.</t>
  </si>
  <si>
    <t>Transfer of infectious rotavirus from contaminated to clean surfaces in three models of virus transmission</t>
  </si>
  <si>
    <t>Time (min) between virus contamination and transfer</t>
  </si>
  <si>
    <t>Mean % infectious virus transfer (SD)</t>
  </si>
  <si>
    <t>No. of volunteersa</t>
  </si>
  <si>
    <t>hand to hand</t>
  </si>
  <si>
    <t>1.8(1.5)</t>
  </si>
  <si>
    <t>16.1(5.43)</t>
  </si>
  <si>
    <t>16.8(5.17)</t>
  </si>
  <si>
    <t>1.6(1.18)</t>
  </si>
  <si>
    <t>6.6(2.61)</t>
  </si>
  <si>
    <t>2.8(2.11)</t>
  </si>
  <si>
    <t>a:Three fingers were used with each volunteer.</t>
  </si>
  <si>
    <t>data!A279</t>
  </si>
  <si>
    <t>Donor surface</t>
  </si>
  <si>
    <t>Participants Activities</t>
  </si>
  <si>
    <t>Recovery method</t>
  </si>
  <si>
    <t>Equation</t>
  </si>
  <si>
    <t>Identification</t>
  </si>
  <si>
    <t>Additional Information</t>
  </si>
  <si>
    <t>Contaminant Inoculation (status,how)</t>
  </si>
  <si>
    <t>Pre-contact Preparation (wet or dry)</t>
  </si>
  <si>
    <t>finger</t>
  </si>
  <si>
    <t>T.R. Julian (2010)</t>
  </si>
  <si>
    <t>gloved finger</t>
  </si>
  <si>
    <t>Stainless Steel</t>
  </si>
  <si>
    <t>after first contact 4.4%, after second contact 0.05%</t>
  </si>
  <si>
    <t>liquid 
20 µL of viral suspension (1.107 TCID50/mL) was deposited onto 1 cm2 area of a middle ﬁngertip</t>
  </si>
  <si>
    <t>experiment type</t>
  </si>
  <si>
    <t>contact experiment</t>
  </si>
  <si>
    <t>other kind of experiment</t>
  </si>
  <si>
    <t xml:space="preserve"> ALU</t>
  </si>
  <si>
    <t>Saturation Vapor Pressure (es)</t>
  </si>
  <si>
    <t>Absolute Humidity (AH)</t>
  </si>
  <si>
    <t>Actual Vapor Pressure (e) kPa</t>
  </si>
  <si>
    <t>https://www.omnicalculator.com/physics/absolute-humidity</t>
  </si>
  <si>
    <t>gloved hand</t>
  </si>
  <si>
    <t>hand</t>
  </si>
  <si>
    <t>lettuce</t>
  </si>
  <si>
    <t>wet</t>
  </si>
  <si>
    <t>ham</t>
  </si>
  <si>
    <t>frozen</t>
  </si>
  <si>
    <t>cardboard</t>
  </si>
  <si>
    <t>dry</t>
  </si>
  <si>
    <t>aft+O4:R5er first contact 4.5%</t>
  </si>
  <si>
    <t>Aerosol Deposition onto Coupons
Liquid droplet transfers were assessed immediately after deposition to prevent evaporation effects. </t>
  </si>
  <si>
    <t>liquid
One hundred microliters of SARS-CoV-2 (6.0 ± 0.3 log10 TCID50), which corresponds to viral loads in saliva of infected patients, was spotted (droplets of 5.2 ± 0.4 μL) directly on the sample surface using a technique described previously.</t>
  </si>
  <si>
    <t xml:space="preserve">Wet transfer: directly after viral inoculation at room temperature on the donor surface (lettuce, ham, VMA,packaging)
second contact: an inoculated glove was put in contact with a glove (wet) 
</t>
  </si>
  <si>
    <t xml:space="preserve">dry transfer :inoculated donor stored 1 h at room temperature (packaging)
first contact: gloved hand touch inoculated foods or packaging materials </t>
  </si>
  <si>
    <t xml:space="preserve">Frozen transfer: surface inoculated at roomtemperature and immediately after inoculation frozen for 24 h at-20°C (VMA, packaging)
first contact: gloved hand touch inoculated foods or packaging materials </t>
  </si>
  <si>
    <t xml:space="preserve">Wet transfer: directly after viral inoculation at room temperature on the donor surface (lettuce, ham, VMA,packaging)
first contact: gloved hand touch inoculated foods or packaging materials 
</t>
  </si>
  <si>
    <t xml:space="preserve">dry transfer :inoculated donor stored 1 h at room temperature (packaging)
first contact: gloved hand touch inoculated foods or packaging materials 
</t>
  </si>
  <si>
    <t xml:space="preserve">Wet transfer: directly after viral inoculation at room temperature on the donor surface (lettuce, ham, VMA,packaging)
first contact: gloved hand touch inoculated foods or packaging materials </t>
  </si>
  <si>
    <t>ISO 15216 virus extraction method (leaf, stem, and bulb vegetables protocol)</t>
  </si>
  <si>
    <t>taking into consideration the residues from the VMA deposited on the glove surface. For this, prior to the viral inoculation, the glove was put in contact with the VMA with a 4-kg weight for 10 s.</t>
  </si>
  <si>
    <t>time:10s
Area: 25 cm2</t>
  </si>
  <si>
    <t>method recovery rate(on recipient)= measured viral concentration (on recipient)/ virus inoculum
transfer rate= measured viral concentration (after transfer on recipient)/measured viral concentration (on recipient)</t>
  </si>
  <si>
    <t>0.1 Below the limit of quantification.</t>
  </si>
  <si>
    <t>9.6*10-3%</t>
  </si>
  <si>
    <t>human fingers</t>
  </si>
  <si>
    <t>stainless steel</t>
  </si>
  <si>
    <t>glazed porcelain</t>
  </si>
  <si>
    <t>laminate</t>
  </si>
  <si>
    <t>formica</t>
  </si>
  <si>
    <t>wash method</t>
  </si>
  <si>
    <t xml:space="preserve">liquid
</t>
  </si>
  <si>
    <t>0.013%±0.003</t>
  </si>
  <si>
    <t>0.46%±0.57</t>
  </si>
  <si>
    <t>37.24%±82.34</t>
  </si>
  <si>
    <t>49.07%±16.7</t>
  </si>
  <si>
    <t>6.55%±5.48</t>
  </si>
  <si>
    <t>25.38%±28.4</t>
  </si>
  <si>
    <t>grouped temperature</t>
  </si>
  <si>
    <t>grouped relative humidity</t>
  </si>
  <si>
    <t>20-21</t>
  </si>
  <si>
    <t>22-24</t>
  </si>
  <si>
    <t>apple</t>
  </si>
  <si>
    <t>cucumber</t>
  </si>
  <si>
    <t>HDPE</t>
  </si>
  <si>
    <t>HCoV-OC43</t>
  </si>
  <si>
    <t>HCoV-229E</t>
  </si>
  <si>
    <t>liquid
A total of 100 µL of this dilution was placed onto the tip of each nitrile-gloved finger (20 µL) for a total concentration of 1.0 × 105 PFU/hand</t>
  </si>
  <si>
    <t>%transfer efficiency=recovered infectious viral concentration from surface/ recovered infectious viral concentration from hands</t>
  </si>
  <si>
    <t>MNV-1 transfer occurred in 33% of the stainless steel samples, 100% of the cucumber samples, 50% of the apple samples and 0% of the plastic samples. As no transfer occurred for the HCoVs, the percent transfer efficiency is 0% in all cases.</t>
  </si>
  <si>
    <t>no transfer</t>
  </si>
  <si>
    <t>0.33 ± 0.03</t>
  </si>
  <si>
    <t>5.95 ± 2.05</t>
  </si>
  <si>
    <t>9.19 ± 0.68</t>
  </si>
  <si>
    <t>liquid
A total of 100 µL of this dilution was placed onto the tip of each nitrile-gloved finger (20 µL) for a total concentration of 1.0 × 105 PFU/hand
use fecal materials as a transfer matrix</t>
  </si>
  <si>
    <t>15.51 ± 6.09</t>
  </si>
  <si>
    <t>19.82 ± 6.09</t>
  </si>
  <si>
    <t>0.52 ± 0.00</t>
  </si>
  <si>
    <t> only taking into account samples which had transfer</t>
  </si>
  <si>
    <t>artificial skin is soaked in the virus transport medium liquid for recovery</t>
  </si>
  <si>
    <t xml:space="preserve">liquid
A 1 µL droplet of SARS-CoV-2 suspension at log10 7.8 TCID50/ml was placed on each test solid
</t>
  </si>
  <si>
    <t>T=(Nfinger/Ninitial)*(1/R)*100%</t>
  </si>
  <si>
    <t xml:space="preserve">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t>
  </si>
  <si>
    <t>artificial skin was contacted to the test solid after waiting for 30 min</t>
  </si>
  <si>
    <t>artificial skin was contacted to the test solid after waiting for 10s</t>
  </si>
  <si>
    <t>teflon</t>
  </si>
  <si>
    <t>tissue</t>
  </si>
  <si>
    <t>wood</t>
  </si>
  <si>
    <t>por. glass</t>
  </si>
  <si>
    <t>paper</t>
  </si>
  <si>
    <t>artificial skin</t>
  </si>
  <si>
    <t>artificial finger</t>
  </si>
  <si>
    <t>Glass dry</t>
  </si>
  <si>
    <t xml:space="preserve">MS2 </t>
  </si>
  <si>
    <t>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t>
  </si>
  <si>
    <t>r=RR/(RR+RD)</t>
  </si>
  <si>
    <t>0.2 ± 0.15</t>
  </si>
  <si>
    <t>0.08 ± 0.1</t>
  </si>
  <si>
    <t>0.22 ± 0.15</t>
  </si>
  <si>
    <t>0.20  ± 0.14</t>
  </si>
  <si>
    <t>0.15 ± 0.12</t>
  </si>
  <si>
    <t>0.07 ± 0.06</t>
  </si>
  <si>
    <t>0.23 ± 0.19</t>
  </si>
  <si>
    <t>0.28 ± 0.23</t>
  </si>
  <si>
    <t>0.05 ± 0.07</t>
  </si>
  <si>
    <t>0.18 ± 0.20</t>
  </si>
  <si>
    <t>0.17 ± 0.19</t>
  </si>
  <si>
    <t>0.13 ± 0.14</t>
  </si>
  <si>
    <t>0.37 ± 0.12</t>
  </si>
  <si>
    <t>0.4 ± 0.18</t>
  </si>
  <si>
    <t>0.33 ± 0.2</t>
  </si>
  <si>
    <t>0.18 ± 0.17</t>
  </si>
  <si>
    <t>0.15 ± 0.17</t>
  </si>
  <si>
    <t>0.21 ± 0.18</t>
  </si>
  <si>
    <t>0.34 ± 0.12</t>
  </si>
  <si>
    <t>0.37 ± 0.14</t>
  </si>
  <si>
    <t>0.3 ± 0.18</t>
  </si>
  <si>
    <t>0.13 ±0.12</t>
  </si>
  <si>
    <t>0.16 ±0.16</t>
  </si>
  <si>
    <t>0.22 ±0.17</t>
  </si>
  <si>
    <t xml:space="preserve">liquid
A 100-μL aliquot of culture solution was pipetted onto the marked coupons, spread out using a sterile spreader, and allowed to air-dry at 21°C ± 1°C and 48% ± 2% relative humidity for 60 minutes.
</t>
  </si>
  <si>
    <t>transfer efficiency (λ) represents the ratio of the number of bacteria recovered from the finger after contact with the inoculated surface divided by the number of bacteria present on the surface during the contact. </t>
  </si>
  <si>
    <t>49 ± 12%</t>
  </si>
  <si>
    <t>30 ± 10%</t>
  </si>
  <si>
    <t xml:space="preserve">liquid
Both index fingertips were inoculated with 10 µl of the virus. The pipette tip for inoculating the fingertip was used to spread the inoculation liquid evenly over the surface of the fingertip up to the first knuckle from the fingertip. Two separate 10 µl dots of virus were placed on the autoclaved ceramic tile.
</t>
  </si>
  <si>
    <t>porous (unsealed), hard ceramic tile with ΦX174 inoculated</t>
  </si>
  <si>
    <t>finger with MS2 inoculated</t>
  </si>
  <si>
    <t>The left fingertip was swabbed to represent the concentration onthe fingertip before the fingertip-to-surface contact and after inoculum drying. The participant then made a 1 s contact using the right fingertip with the un-swabbed inoculated area on the ceramic tile.</t>
  </si>
  <si>
    <t>TEf recoverable=(Cf observed,k,MS2 + Cf observed,k,ΦX174)/(Cf observed,k,MS2 + Cf observed,k,ΦX174+Cs observed,k,MS2 + Cs observed,k,ΦX174)
TEs recoverable=(Cs observed,k,MS2 + Cs observed,k,ΦX174)/(Cf observed,k,MS2 + Cf observed,k,ΦX174+Cs observed,k,MS2 + Cs observed,k,ΦX174)</t>
  </si>
  <si>
    <t>where 𝑇𝐸𝑓recoverable is the recoverable fingertip transfer efficiency (fraction), 𝑇𝐸𝑠recoverable is the recoverable surface transfer efficiency (fraction) and 𝐶𝑓observed,𝑘,MS2and𝐶𝑓observed,𝑘,𝛷𝑋174 are the observed MS2 and ΦX174 concentrations on the fingertip, respectively, after the fingertip-to-surface contact. 𝐶𝑠observed,𝑘,MS2 and 𝐶𝑠observed,𝑘,𝛷𝑋174 are the observed MS2 and ΦX174 concentrations on the surface, respectively, after the fingertip-to-surface contact.</t>
  </si>
  <si>
    <t>fingertip &gt; surface(n=8): 9.35 × 10^(−1)± 1.10 × 10^(0)
fingertip &lt; surface(n=8): 2.46 × 10^(−2)± 2.97 × 10^(0)
all trials(n= 16): 1.51 × 10^(−1)± 7.55 × 10^(0)</t>
  </si>
  <si>
    <t xml:space="preserve">liquid
 A 2-μl suspension of undiluted (or a 10-fold dilution) as the high (or low) concentration was dropped on the thumb and spread over an area of approximately 1 cm2 with the pipette tip, resulting in an inoculated thumb with 200–2000 CFU as the inoculation of high concentration and 20–200 CFU as the inoculation of low concentration. 
</t>
  </si>
  <si>
    <t>τ =ΔC/C</t>
  </si>
  <si>
    <t>where τ is the transfer rate in a single touch, ΔC the number of bacteria transferred during the touch and C the initial number of bacteria on the thumb before the touching experiment.</t>
  </si>
  <si>
    <t>the transfer efficiency produced by different inoculation concentrations was studied, and the results here are the average of all the trial results</t>
  </si>
  <si>
    <t>12.9% ± 3.84%</t>
  </si>
  <si>
    <t>where CFURR = CFU recovered from the recipient surface, and CFURD=CFU recovered count from the donor surface.</t>
  </si>
  <si>
    <t>percentage transfer efficiency=[CFURR/(CFURR+CFURD)]*100</t>
  </si>
  <si>
    <t xml:space="preserve">liquid
inoculated with 20 μL (or 1.4 × 109 CFU) of A baumannii, and allowed to dry.
</t>
  </si>
  <si>
    <t>A cleaned, randomly chosen fingerpad was inoculated with 20 μL of A baumannii ATCC 17978 and allowed to air dry for 10-15 minutes in a laminar hood. Once dry, the inoculated fingerpad was placed onto a coupon, applying an average constant pressure of 25 kPa (range, 16-38 kPa) for 30 seconds.</t>
  </si>
  <si>
    <t>The fingerpads of the glove were cleaned with 70% ethanol, inoculated with 20 μL of A baumannii ATCC 17978, and allowed to air dry in a laminar hood.</t>
  </si>
  <si>
    <t>Sterile coupons were inoculated with 20 μL of A baumannii ATCC 17978 and allowed to air dry for 15-20 minutes in a laminar hood. Once dry, a cleaned fingerpad was placed onto the contaminated coupon</t>
  </si>
  <si>
    <t>This was performed in the same manner as the pick-up transfer efficiency by the fingerpad except that the cleaned hand was wearing a latex glove</t>
  </si>
  <si>
    <t>A cleaned fingerpad was inoculated with 20 μL of A baumannii ATCC 17978 and allowed to air dry for 10-15 minutes in a laminar hood. Once dry, the inoculated fingerpad (the donor finger) was pressed up against a clean recipient finger with pressure similar to that of a handshake for 1 minute</t>
  </si>
  <si>
    <t>32.53 ±  12.07%</t>
  </si>
  <si>
    <t>5.40 ± 2.49%</t>
  </si>
  <si>
    <t>5.59 ±4.55%</t>
  </si>
  <si>
    <t>4.80 ±5.27%</t>
  </si>
  <si>
    <t>4.21 ±3.99%</t>
  </si>
  <si>
    <t>3.80 ±3.64%</t>
  </si>
  <si>
    <t>10.26±13.28%</t>
  </si>
  <si>
    <t>0.82±1.58%</t>
  </si>
  <si>
    <t>0.71±0.61%</t>
  </si>
  <si>
    <t>1.18±2.04%</t>
  </si>
  <si>
    <t>1.62±2.61%</t>
  </si>
  <si>
    <t>3.45 ±6.11%</t>
  </si>
  <si>
    <t>10.40±14.17%</t>
  </si>
  <si>
    <t>16.02 ± 13.06%</t>
  </si>
  <si>
    <t>13.56 ± 13.73%</t>
  </si>
  <si>
    <t>11.02 ± 12.80%</t>
  </si>
  <si>
    <t>6.07 ± 4.34%</t>
  </si>
  <si>
    <t>5.39 ± 4.67%</t>
  </si>
  <si>
    <t>11.73 ± 14.48%</t>
  </si>
  <si>
    <r>
      <t xml:space="preserve">35.53 </t>
    </r>
    <r>
      <rPr>
        <b/>
        <sz val="18"/>
        <color theme="1"/>
        <rFont val="Calibri"/>
        <family val="2"/>
        <scheme val="minor"/>
      </rPr>
      <t xml:space="preserve">± </t>
    </r>
    <r>
      <rPr>
        <sz val="18"/>
        <color theme="1"/>
        <rFont val="Calibri"/>
        <family val="2"/>
        <scheme val="minor"/>
      </rPr>
      <t>19.24%</t>
    </r>
  </si>
  <si>
    <t>17.26 ± 10.30%</t>
  </si>
  <si>
    <t>21.37 ± 13.30%</t>
  </si>
  <si>
    <t>27.43 ± 15.46%</t>
  </si>
  <si>
    <t>21.11 ± 11.44%</t>
  </si>
  <si>
    <t>22.00 ± 13.51%</t>
  </si>
  <si>
    <t xml:space="preserve">Percent transfer efficiency = (CFU or PFU finger/CFU or PFU control fomite) × 100 </t>
  </si>
  <si>
    <t xml:space="preserve">liquid
With a pipette tip, the 10-μl droplets were spread over approximately a 1.0-cm2 area in the center of each fomite.
</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</si>
  <si>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kg/cm2</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</si>
  <si>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kg/cm3</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</si>
  <si>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kg/cm4</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</si>
  <si>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kg/cm5</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</si>
  <si>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kg/cm6</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</si>
  <si>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kg/cm7</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</si>
  <si>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kg/cm8</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</si>
  <si>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kg/cm9</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</si>
  <si>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kg/cm10</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</si>
  <si>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kg/cm11</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</si>
  <si>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kg/cm12</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</si>
  <si>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kg/cm13</t>
  </si>
  <si>
    <t>&lt;7.3 ± 10.6 (&lt;0.1–28.0)</t>
  </si>
  <si>
    <t>Transfer of organisms from fomites to fingers for one or more transfer events was below the detection limit of 10 CFU/2 cm2 (indicated by a less-than sign).</t>
  </si>
  <si>
    <t>&lt;0.2 ± 0.1 (&lt;0.1–0.4)</t>
  </si>
  <si>
    <t>&lt;0.2 ± 0.1 (&lt;0.1–0.3)</t>
  </si>
  <si>
    <t>&lt;0.04 ± 0.03 (&lt;0.02–0.1)</t>
  </si>
  <si>
    <t>33.8 ± 40.4 (0.4–100)</t>
  </si>
  <si>
    <t>Transfer of organisms from fomites to fingers in one or more transfer events was &gt;100% and was truncated to 100%.</t>
  </si>
  <si>
    <t>&lt;0.01 (&lt;0.02)</t>
  </si>
  <si>
    <t>the fomite-to-finger transfer experiments were performed after 30 min of inoculum drying plus an additional 10 min of drying after application of the disinfectant wipe.
Transfer of organisms from fomites to fingers for one or more transfer events was below the detection limit of 10 CFU/2 cm2 (indicated by a less-than sign).</t>
  </si>
  <si>
    <t>&lt;0.02 (&lt;0.1)</t>
  </si>
  <si>
    <t>&lt;0.004 (&lt;0.01)</t>
  </si>
  <si>
    <t>&lt;0.003 ± 0.01 (&lt;0.0001–0.02)</t>
  </si>
  <si>
    <t>&lt;0.0002 ± 0.0001 (&lt;0.0001–0.0004)</t>
  </si>
  <si>
    <t>&lt;0.001 ± 0.001 (&lt;0.0002–0.004)</t>
  </si>
  <si>
    <t>&lt;0.03 (&lt;0.03)</t>
  </si>
  <si>
    <t>&lt;0.1 ± 0.1 (&lt;0.01–0.2)</t>
  </si>
  <si>
    <t>&lt;0.01 ± 0.02 (&lt;0.004–0.05)</t>
  </si>
  <si>
    <t>&lt;0.004 ± 0.004 (&lt;0.002–0.01)</t>
  </si>
  <si>
    <t>&lt;0.01 ± 0.01 (&lt;0.002–0.02)</t>
  </si>
  <si>
    <t>liquid
A test glove was donned over the investigator's washed and disinfected hand. Ten microliters of test suspension (containing approximately 104 cfu of MRSA) was inoculated onto the pad of the forefinger and spread over a 1.0-cm × 1.0-cm area.</t>
  </si>
  <si>
    <t>liquid
Ten microliters of bacterial suspension (∼104 cfu) was inoculated onto a test surface and spread over a single 2.25-cm2 test area. A test glove was donned by the investigator and the forefinger pressed onto the test area for 5 seconds.</t>
  </si>
  <si>
    <t>TR%=(cfu recovered from recipient surface/cfu inoculated onto donor surface)*100</t>
  </si>
  <si>
    <t>TR%=(cfu recovered from recipient surface/cfu inoculated onto donor surface)*101</t>
  </si>
  <si>
    <r>
      <t xml:space="preserve">The transfer rate here is the average of different glove materials under the same conditions </t>
    </r>
    <r>
      <rPr>
        <b/>
        <sz val="18"/>
        <color theme="1"/>
        <rFont val="Calibri"/>
        <family val="2"/>
        <scheme val="minor"/>
      </rPr>
      <t>(Suspending medium: Ringer's)</t>
    </r>
  </si>
  <si>
    <t>TE%=(CFU or PFU finger/CFU or PFU controlfomite)*100</t>
  </si>
  <si>
    <t>To assess transfer, the fomite was placed at the center of a scale with a digital readout, and a finger transfer was performed by placing the right hand finger on the center, covering the inoculated area of the fomite, for 10 s with 1.0 kg/cm2</t>
  </si>
  <si>
    <t>78.6 ± 27.1 (38.0 to 100)c,d</t>
  </si>
  <si>
    <t>60.7 ± 45.4 (3.7 to 100)c,d</t>
  </si>
  <si>
    <t>&lt;33.8 ± 24.0 (&lt;4.3 to 65.9)b,d</t>
  </si>
  <si>
    <t>79.5 ± 21.2 (54.1 to 100)c,d</t>
  </si>
  <si>
    <t>63.5 ± 24.0 (36.2 to 100)c,d</t>
  </si>
  <si>
    <t>%recovery=virus titer recovered/virus titer inoculated*100%
%transfer=virus titer recovered from recipient/%recovery*100%</t>
  </si>
  <si>
    <t xml:space="preserve">liquid
The starting item (donor) for each transfer was inoculated with 10 1-μl iterations of stool suspension and either allowed to dry for 30 min, representative of a dry inoculation procedure, or used immediately during studies with a wet inoculation procedure. 
</t>
  </si>
  <si>
    <t xml:space="preserve"> the contaminated area of each fingerpad to come in contact with a disk of lettuce, ham, and metal, placed in separate weighing plastic boats resting on the pan of a balance, for 10 s at a pressure of 0.2 to 0.4 kg/cm2.</t>
  </si>
  <si>
    <t>The ability of a number of hand decontamination agents, i.e., water with a standard hardness of 200 ppm as CaCO3, liquid soap andwater, 62 and 75% alcohol-based rubs, to interrupt virus transfer from the fingerpads to foods and metal disks was investigated</t>
  </si>
  <si>
    <t>liquid
10 ml of the virus suspension was deposited onto each fingerpad and the inoculum allowed to dry for 20 min</t>
  </si>
  <si>
    <t>liquid
10 ml of the virus suspension was deposited onto each surface and the inoculum allowed to dry for 20 min</t>
  </si>
  <si>
    <t>%recovery baseline=(titer of recovered virus after drying)/(titer of virus at T0) *100
%recovery =(titer of recovered virus after contact)/(titer of virus after drying) *100</t>
  </si>
  <si>
    <t>%recovery baseline=(titer of recovered virus after drying)/(titer of virus at T0) *100
%recovery =(titer of recovered virus after contact)/(titer of virus after drying) *101</t>
  </si>
  <si>
    <t>the contaminated area of the fingerpad was placed firmly over the mouth of the vial, and the vial was inverted with the fingerpad still over it and held in position for 5 s. This was followed by 20 full inversions of the vial with the fingerpad still over it and an additional 5 s of soaking and 20 more full inversions. The surface of the fingerpad was then scraped on the inside rim of the vial to recover as much fluid as possible.</t>
  </si>
  <si>
    <t>wash, scrape</t>
  </si>
  <si>
    <t>wash, scrape
disks were sonicated in a bath for 10 min</t>
  </si>
  <si>
    <t xml:space="preserve">liquid
The dried inoculum on the disk (see above) was first covered with 20 μl of either the test product or tap water and allowed to dry under ambient conditions. </t>
  </si>
  <si>
    <t xml:space="preserve">Untreated </t>
  </si>
  <si>
    <t xml:space="preserve">liquid
10 μl
</t>
  </si>
  <si>
    <t>dry 20min</t>
  </si>
  <si>
    <t>dry 60min</t>
  </si>
  <si>
    <t>hand: glove juice method 
samples: spectrophotometric analysis</t>
  </si>
  <si>
    <t>liquid
a circular area (diameter = 5mm) was delimited on the hand of the volunteers using the rim of a 20 μL pipette tip coated in Vaseline. Subsequently, 20 μL of E. coli solution at a concentration of between 105 and 108 CFU/mL was added to the area inside the Vaseline and removed after five seconds using a pipetman</t>
  </si>
  <si>
    <t>T=(1-Ah-m/Ac)*100%</t>
  </si>
  <si>
    <t>where Ah−m is the absorbance of the liquid recovered after hand-to-mouth contact [AU] and Ac is the absorbance of the liquid recovered from the corresponding control finger [AU].</t>
  </si>
  <si>
    <t>a wet surface (either polyvinyl chloride(PVC) plastic or stainless steel)</t>
  </si>
  <si>
    <t>a glass containing 500mL of beet-juice</t>
  </si>
  <si>
    <t>dip hand in a glass containing 500mL of beet-juice for 5s</t>
  </si>
  <si>
    <t>press the palm on the wet surface for 5s</t>
  </si>
  <si>
    <t>wring the cloth for 5s or  press hand on the surface for 5s</t>
  </si>
  <si>
    <t>lip</t>
  </si>
  <si>
    <t>on the finger: pressing the finger on a plastic weighing boat containing 1 mL of nano-pure water for 5 seconds</t>
  </si>
  <si>
    <t>Pressing the cloth transferred on average 22% more liquid to the skin than wringing the cloth</t>
  </si>
  <si>
    <t xml:space="preserve">Results </t>
  </si>
  <si>
    <t>the transfer of liquid to the skin was 20% higher when the contact material was plastic as compared with metal</t>
  </si>
  <si>
    <t>Liquid film thickness after hand immersion was not significantly different than after wet-cloth contact (p = 0.94) or wet-surface contact (p = 0.09)</t>
  </si>
  <si>
    <t>The percentage of the liquid on the finger that was transferred to the mouth after contact was 50 ± 19% with transfers ranging from 8 to 78% (min-max)</t>
  </si>
  <si>
    <t>liquid
Bovine serum albumin (5% w/v) added to the inoculum used to contaminate the first fomite.</t>
  </si>
  <si>
    <t>hand (glove)</t>
  </si>
  <si>
    <t>2nd fomite: hand (glove)
3rd fomite: hand (glove)</t>
  </si>
  <si>
    <t>telephone (Plastic cellular telephone back)</t>
  </si>
  <si>
    <t>2nd fomite: hand (glove)
3rd fomite: telephone</t>
  </si>
  <si>
    <t>SS</t>
  </si>
  <si>
    <t>2nd fomite: hand (glove)
3rd fomite:SS</t>
  </si>
  <si>
    <t xml:space="preserve">liquid
</t>
  </si>
  <si>
    <t>to 2nd fomite: 0.1%
to 3rd fomite:0.01%</t>
  </si>
  <si>
    <t>to 2nd fomite: 25.4%
to 3rd fomite:1.1%</t>
  </si>
  <si>
    <t>to 2nd fomite: 50.9%
to 3rd fomite:1.7%</t>
  </si>
  <si>
    <t>to 2nd fomite: 75.3%
to 3rd fomite:2.2%</t>
  </si>
  <si>
    <t>liquid
0.1 ml (~ 7.0-log PFU) MNV-1</t>
  </si>
  <si>
    <t>dry 10min</t>
  </si>
  <si>
    <t>tap handles (spigots) (stainless steel)</t>
  </si>
  <si>
    <t> a volunteer was instructed to ‘turn on’ the tap once, and ‘turn off’ the tap once with one bare hand</t>
  </si>
  <si>
    <t>dry 30min</t>
  </si>
  <si>
    <t>liquid
20 μl to each finger/thumb tip (0.1 ml (~ 7.0-log PFU per hand))
 MNV-1</t>
  </si>
  <si>
    <t>one hand was used to ‘turn on’ and then ‘turn off’ the tap.</t>
  </si>
  <si>
    <t>hand: glove juice method</t>
  </si>
  <si>
    <t>handle: swab
hand: glove juice method</t>
  </si>
  <si>
    <t>Romaine lettuce</t>
  </si>
  <si>
    <t> A volunteer then picked up all diced pieces as one pile from the board with their one inoculated hand and transferred the pieces to a stomacher bag for analysis.</t>
  </si>
  <si>
    <t>The diced lettuce was diluted in 25 ml DMEM + 10% (v/v) FBS and homogenized by stomaching at 230 RPM for 1 min.</t>
  </si>
  <si>
    <t>liquid
lettuce squares of 5 × 5 cm were inoculated with 25 μl MNV-1 per piece (~ 7.0-log PFU per 5 g leaves)</t>
  </si>
  <si>
    <t>all diced pieces were removed from the board by a volunteer's clean hands</t>
  </si>
  <si>
    <t>hand: glove juice method 
The diced lettuce was diluted in 25 ml DMEM + 10% (v/v) FBS and homogenized by stomaching at 230 RPM for 1 min.</t>
  </si>
  <si>
    <t>2.5 hand washing
only talked about washing, no contact, so not mentioned here</t>
  </si>
  <si>
    <t>knife and board
cross-contamination</t>
  </si>
  <si>
    <t>Average log % transfer (s.d.): 
1.4 (0.3)</t>
  </si>
  <si>
    <t>Average log % transfer (s.d.)
− 0.2 (0.4)</t>
  </si>
  <si>
    <t>Average log % transfer (s.d.)
0.06 (0.5)</t>
  </si>
  <si>
    <t>Average log % transfer (s.d.)
0.05 (0.4)</t>
  </si>
  <si>
    <t>Average log % transfer (s.d.)
Lettuce to knife: 0.06 (0.5)
Knife to lettuce: 2.0 (0.2)
Lettuce to board: 0.3 (0.3)
Board to lettuce: 1.4 (0.6)</t>
  </si>
  <si>
    <t>In some trials, either the knife or board, contaminated after chopping the inoculated lettuce, was used to chop a fresh 5 g pile of uninoculated Romaine lettuce squares as described above. </t>
  </si>
  <si>
    <t>The diced lettuce was aseptically transferred to a stomacher bag, diluted in 25 ml DMEM + 10% (v/v) FBS and homogenized by stomaching for 1 min as described above.</t>
  </si>
  <si>
    <t>human fingers, gloved hand</t>
  </si>
  <si>
    <t>swab hand and surface
The remnant recovery rates were calculated as the observed pcr-u counts of the donor surfaces (left hand, right hand, and outer surface of the cucumber) divided by the observed original pcr-u count of the inoculation dose multiplied by 100%.</t>
  </si>
  <si>
    <t>21±1°C</t>
  </si>
  <si>
    <t>liquid
3.5 log10 pcr-u（100 μl） MuNoV or HuNoV</t>
  </si>
  <si>
    <t>make a cucumber sandwich</t>
  </si>
  <si>
    <t>Murine norovirus (MNV-1)</t>
  </si>
  <si>
    <t>human hand</t>
  </si>
  <si>
    <t>wear glove</t>
  </si>
  <si>
    <t xml:space="preserve">liquid
MuNoV（6 log10 pcr-u） The 100-μl dose of virus was spread evenly on every fingertip and on the palm of the left or right hand. </t>
  </si>
  <si>
    <t>the test person took the gloves from a container with the right hand and then donned the gloves, first on the left and then on the right hand.</t>
  </si>
  <si>
    <t xml:space="preserve">swab hand and surface
</t>
  </si>
  <si>
    <t>dry 60min or wet</t>
  </si>
  <si>
    <t>liquid
10 μl virus suspension</t>
  </si>
  <si>
    <t>time: 2s</t>
  </si>
  <si>
    <t>1 ml DMEM was added onto the carrier immediately and the virus was recovered by flushing the carrier with the medium 20 times by pipetting the medium up and down.</t>
  </si>
  <si>
    <t>dry 10min or wet</t>
  </si>
  <si>
    <t>The infectivity transfer of MNV1 at immediate transfer (t = 0 min) on stainless steel and Trespa® were 13 ± 16% and 13 ± 3%,  after 10 min drying were reduced to 0.1 ± 0.2 and 0.1 ± 0.1%</t>
  </si>
  <si>
    <t>https://www.sciencedirect.com/science/article/pii/S0168160513004546#f0005</t>
  </si>
  <si>
    <t xml:space="preserve">liquid
E. coli by deposition of 150 μL (108 cfu) onto the palm of one hand, after which both palms were rubbed together five times.  </t>
  </si>
  <si>
    <t>dry 2min</t>
  </si>
  <si>
    <t>The donor thereafter shook both hands simultaneously with the hands of a recipient. The recipient wore a sterile glove on one randomly selected hand whereas the other hand was bare. </t>
  </si>
  <si>
    <t>The standardised hand contact is performed as follows:
1 The recipient disinfects her hands with 70% ethanol and then puts on a sterile gown and sterile latex gloves.
2 The recipient and donor grip each others' hands simultaneously (the recipient crosses her arms), palm towards palm, for 10 s.
3 In a sliding movement they grip each others' thumbs and switch back to a palm grip a total of three times.
4 The recipient rubs the palm of her gloved hands along the palms of the donor three times.
5 The same procedure is repeated on the back of the hands of the donor.
6 They intertwine fingers three times.
7 Samples are collected simultaneously by the glove juice method from both gloved hands of the recipient followed by the ungloved hands of the donor.</t>
  </si>
  <si>
    <t>the median recovery of E. coli from the recipient was significantly higher from gloved hands (median 7500 cfu; range: 0–370 000) compared with bare hands (median 1000 cfu; range: 0–245 000)</t>
  </si>
  <si>
    <t>Recipient surface</t>
  </si>
  <si>
    <t xml:space="preserve"> both hands of the person were sampled for Campylobacter by rinsing them for 30 s in a sterile plastic bag containing 100 ml of Maximum Recovery Diluent
board: swab
other surfaces: rinsed with Preston broth</t>
  </si>
  <si>
    <t>percent transfer rate = CFU on target/CFU on source × 100%</t>
  </si>
  <si>
    <t>Chicken legs</t>
  </si>
  <si>
    <t> preparation of chicken legs for barbecuing and placing cooked meat on the same plate used for the raw meat. The person simulating the preparation touched five chicken legs which were taken from five different packages. The legs were placed on a ceramic plate (700 cm2). The chicken pieces were turned once to simulate the amount of handling, e.g., for seasoning, and left on the plate for 10 min. Eleven experiments were performed. In four of these, the surface of the plate was sampled directly after removal of the chicken legs. In the remaining seven a fried sausage was put on the plate after the removal of the raw chicken, to simulate the reuse of the same plate for raw chicken and cooked meat. </t>
  </si>
  <si>
    <t>2.9%(5.5)</t>
  </si>
  <si>
    <t>plate</t>
  </si>
  <si>
    <t>0.3%(0.3)</t>
  </si>
  <si>
    <t>sausage</t>
  </si>
  <si>
    <t>27.5%(23.7)</t>
  </si>
  <si>
    <t>Fillet or leg</t>
  </si>
  <si>
    <t>the direct transfer of Campylobacter from the chicken parts to hands and further to a bread roll, as an example of a ready-to-eat food. Four experiments were performed where participants handled five breast filets and one experiment where five legs were handled first before grasping a bread roll with unwashed hands.</t>
  </si>
  <si>
    <t>bread</t>
  </si>
  <si>
    <t>2.9%(3.8)</t>
  </si>
  <si>
    <t> the slicing of raw salad ingredients (cucumber) without washing hands, cutting board, or utensils after chicken breast filets are sliced on a wooden board. The person took five chicken breast filets from separate packages and placed them on a wooden chopping board (325 cm2) for slicing. After removal of the filets' slices, some slices of cucumber were cut using the same knife as used for the chicken. Eleven experiments were performed.</t>
  </si>
  <si>
    <t>3.8%(5.9)</t>
  </si>
  <si>
    <t>board and knife</t>
  </si>
  <si>
    <t>1.1%(0.7)</t>
  </si>
  <si>
    <t>10.3%(9.6)</t>
  </si>
  <si>
    <t>cfu on the hand/cfu on the exit surface)×100 = transfer rate %</t>
  </si>
  <si>
    <t>Serratia marcescens</t>
  </si>
  <si>
    <t>dispenser exit surfaces and paper towels</t>
  </si>
  <si>
    <t>Average bacterial transfer rate % (SD): 0.03（0.002)</t>
  </si>
  <si>
    <t>Average bacterial transfer rate % (SD): 0.04（0.003)</t>
  </si>
  <si>
    <t xml:space="preserve">dispenser exit surfaces </t>
  </si>
  <si>
    <t>Average bacterial transfer rate % (SD):  X towel: 13.1(0.39)
YN towel: 6.0(0.22)</t>
  </si>
  <si>
    <t>Average bacterial transfer rate % (SD):  X towel: 12.4(0.41)
YN towel: 6.7(0.25)</t>
  </si>
  <si>
    <t>liquid 
1.0 ml of E. aerogenes suspension gradually</t>
  </si>
  <si>
    <t>CFU on destination/CFU on source) × 100 = transfer rate (percent).</t>
  </si>
  <si>
    <t>dry 15min-30min</t>
  </si>
  <si>
    <t>human hand, gloved hand</t>
  </si>
  <si>
    <t>Contamination of chicken and hands: The participant then cut the chicken into small cubes (approximately 1 by 1 by 1 cm) on a clean, sterile plastic cutting board (American Chef, Bentonville, Ark.), which transferred E. aerogenes from the chicken to the hands of the participant.The participant handled three sterile spigots to simulate turning on a water faucet using the hand not sampled by the glove juice method.
Contamination of lettuce: Volunteers diced a 25-g portion of lettuce on a fresh cutting board and then placed the lettuce in a filter bag.
Effectiveness of a glove barrier:Volunteers diced the chicken into 1-cm cubes on a sterile plastic cutting board (American Chef) with either bare or gloved hands and then transferred chicken pieces from the cutting board to a container three times.Fresh gloves were donned, and lettuce was sliced.</t>
  </si>
  <si>
    <t>liquid
inoculated with a pool of Serratia rubidea, Micrococcus luteus, and PRD-1 coliphage. (approximately 108 CFU or PFU ml-1 of each organism)</t>
  </si>
  <si>
    <t>dry  for 1min before sampling</t>
  </si>
  <si>
    <t>(CFU on the Hand/CFU on the Chicken)× 100 = Transfer Rate (%)</t>
  </si>
  <si>
    <t>liquid 
One mil-liliter of cell suspension (~108CFU)</t>
  </si>
  <si>
    <t xml:space="preserve">contact experiment </t>
  </si>
  <si>
    <t>liquid 
Marked-areas were inoculated with 10uL (~104cfu) of the test organism (S. pyogenes, CREC, MRSA or K. pneumoniae) suspended in a soil solution (0.5% BSA or sterile horse blood) or in sterile distilled water (DW; control) and incubated at room temperature.</t>
  </si>
  <si>
    <t>The inoculated gloves were donned by the investigator either immediately (wet inoculum) or after allowing the inoculum to dry (15 min incubation at room temperature) and the seeded finger-pad pressed onto an un-inoculated recipient surface (computer key) for one second.</t>
  </si>
  <si>
    <t>time: 1s</t>
  </si>
  <si>
    <t>computer keyboard key</t>
  </si>
  <si>
    <t>dry 15min</t>
  </si>
  <si>
    <t>treatment: PHMB treated non sterile medical gloves  or not
soiling type: no soiling(DW), Moderate soiling(0.5% BSA), Heavy soiling
(Blood)</t>
  </si>
  <si>
    <t>treatment: PHMB treated non sterile medical gloves  or no treatment
soiling type: no soiling(DW), Moderate soiling(0.5% BSA), Heavy soiling
(Blood)</t>
  </si>
  <si>
    <t>treatment: PHMB treated non sterile medical gloves or no treatment
soiling type: no soiling(DW), Moderate soiling(0.5% BSA), Heavy soiling
(Blood)</t>
  </si>
  <si>
    <t>https://www.ncbi.nlm.nih.gov/pmc/articles/PMC5559802/table/Tab2/?report=objectonly</t>
  </si>
  <si>
    <t>https://www.ncbi.nlm.nih.gov/pmc/articles/PMC5559802/</t>
  </si>
  <si>
    <t xml:space="preserve">Because noroviruses cannot be grown in the laboratory, the feline calicivirus (FCV), which can readily be cultured and plaque assayed (5), was used as a surrogate </t>
  </si>
  <si>
    <t>Norovirus  (feline calicivirus (FCV))</t>
  </si>
  <si>
    <t>other kinds of experiment</t>
  </si>
  <si>
    <t>鲍曼不动杆菌</t>
  </si>
  <si>
    <t>苏云金芽孢杆菌</t>
  </si>
  <si>
    <t>弯曲杆菌</t>
  </si>
  <si>
    <t>气性肠杆菌</t>
  </si>
  <si>
    <t>滕黄微球菌</t>
  </si>
  <si>
    <t>黏质沙雷菌</t>
  </si>
  <si>
    <t>甲型肝炎病毒</t>
  </si>
  <si>
    <t>人类冠状病毒229E</t>
  </si>
  <si>
    <t>人类冠状病毒OC43</t>
  </si>
  <si>
    <t>甲型流感病毒3型</t>
  </si>
  <si>
    <t>ΦX174</t>
  </si>
  <si>
    <t>假单胞菌病毒</t>
  </si>
  <si>
    <t>脊髓灰质炎病毒</t>
  </si>
  <si>
    <t>鼻病毒14</t>
  </si>
  <si>
    <t>Streptococcus pyogenes</t>
  </si>
  <si>
    <t>carbapenem-resistant E-coli</t>
  </si>
  <si>
    <t>MRSA</t>
  </si>
  <si>
    <t>Klebsiella pneumoniae</t>
  </si>
  <si>
    <t>肺炎杆菌</t>
  </si>
  <si>
    <t>耐甲氧西林金黄色葡萄球菌</t>
  </si>
  <si>
    <t xml:space="preserve">human NoVs </t>
  </si>
  <si>
    <t>人鼻病毒</t>
  </si>
  <si>
    <t>人类轮状病毒的Wa株</t>
  </si>
  <si>
    <t>酿脓链球菌</t>
  </si>
  <si>
    <t>特拉大肠杆菌</t>
  </si>
  <si>
    <t>hand type</t>
  </si>
  <si>
    <t>human finger</t>
  </si>
  <si>
    <t>artificial hand or skin</t>
  </si>
  <si>
    <t>cotton</t>
  </si>
  <si>
    <t>phage</t>
  </si>
  <si>
    <t>contact experiments</t>
  </si>
  <si>
    <t>metal</t>
  </si>
  <si>
    <t>ALU</t>
  </si>
  <si>
    <t>mild steel bed rail (painted with nylon polyester</t>
  </si>
  <si>
    <t>a plastic storage trolley drawer (used and slightly scored)</t>
  </si>
  <si>
    <t>formica: countertop tiles</t>
  </si>
  <si>
    <t xml:space="preserve">food </t>
  </si>
  <si>
    <t>laminate :vinyl floor tile</t>
  </si>
  <si>
    <t>cloth</t>
  </si>
  <si>
    <t>raspberries, red grapes, and blueberries</t>
  </si>
  <si>
    <t>AS03 (a 120 µm layer of a polyester/metal mix sprayed)</t>
  </si>
  <si>
    <t>tile</t>
  </si>
  <si>
    <t>donor</t>
  </si>
  <si>
    <t>Receptor</t>
  </si>
  <si>
    <t>VMA（vegetarian meat alternative）</t>
  </si>
  <si>
    <t>n (papers)</t>
  </si>
  <si>
    <t>transmission route</t>
  </si>
  <si>
    <t>both</t>
  </si>
  <si>
    <t>all experiments</t>
  </si>
  <si>
    <t xml:space="preserve">Wet-cloth contact: wring a cloth saturated with beetrootjuice for 5s or press the hand on the cloth saturated with beetrootjuice for 5s. 
Wet-surface contact: press the palm on a wet surface (either polyvinyl chloride (PVC) plastic or stainless steel, (length = 23cm, width = 23cm)) for 5s
Hand immersion:dip hand in a glass containing 500mL of beet-juice for 5s. </t>
  </si>
  <si>
    <t>Immediately after each contact event, the volunteer's hand was introduced into a sampling bag containing 200 mL of Nanopure water and the hand was massaged for 10 seconds. Three samples of 1 mL were collected from the sampling bags for spectrophotometric analysis together with a sample of the original beetrootjuice.</t>
  </si>
  <si>
    <t>a cloth saturated with beetrootjuice</t>
  </si>
  <si>
    <t xml:space="preserve">E. coli transfer trials : a circular area (diameter = 5mm) was delimited on the hand of the volunteers using the rim of a 20 μL pipette tip coated in Vaseline. Subsequently, 20 μL of E. coli solution at a concentration of between 105 and 108 CFU/mL was added to the area inside the Vaseline and removed after five seconds using a pipetman
Wet-cloth contact: wring a cloth saturated with beetrootjuice for 5s or press the hand on the cloth saturated with beetrootjuice for 5s. 
Wet-surface contact: press the palm on a wet surface (either polyvinyl chloride (PVC) plastic or stainless steel, (length = 23cm, width = 23cm)) for 5s
Hand immersion:dip hand in a glass containing 500mL of beet-juice for 5s. </t>
  </si>
  <si>
    <t>press their fingertip on a plastic weighing boat containing 1 mL of beetrootjuice and subsequently contact the mouth with the fingertip</t>
  </si>
  <si>
    <t>liquid: beetrootjuice</t>
  </si>
  <si>
    <t>Culture of S. rubidea ATCC 11634, M. luteus ATCC 533, and PDR-1 phage.</t>
  </si>
  <si>
    <t>Liquid: beetroot juice</t>
  </si>
  <si>
    <t xml:space="preserve">Human NoVs </t>
  </si>
  <si>
    <t>Cinetobacter baumannii</t>
  </si>
  <si>
    <t>Human rhinovirus</t>
  </si>
  <si>
    <t>Carbapenem-resistant E-coli</t>
  </si>
  <si>
    <t>A mixture of GI, GII and MNV-1</t>
  </si>
  <si>
    <t>year</t>
  </si>
  <si>
    <t>all</t>
  </si>
  <si>
    <t>2009</t>
  </si>
  <si>
    <t>2006</t>
  </si>
  <si>
    <t>2003</t>
  </si>
  <si>
    <t>2002</t>
  </si>
  <si>
    <t>2001</t>
  </si>
  <si>
    <t>Row Labels</t>
  </si>
  <si>
    <t>Grand Total</t>
  </si>
  <si>
    <t>Count of Year</t>
  </si>
  <si>
    <t>Column Labels</t>
  </si>
  <si>
    <t>TSB</t>
  </si>
  <si>
    <t>PBS</t>
  </si>
  <si>
    <t xml:space="preserve">EBSS </t>
  </si>
  <si>
    <t>EBSS</t>
  </si>
  <si>
    <t>fecal + saline</t>
  </si>
  <si>
    <t>saline</t>
  </si>
  <si>
    <t>EMEM</t>
  </si>
  <si>
    <t>MEM</t>
  </si>
  <si>
    <t>DMEM</t>
  </si>
  <si>
    <t>LB</t>
  </si>
  <si>
    <t>Nutrient Broth</t>
  </si>
  <si>
    <t xml:space="preserve">BBL Mueller Hinton II Broth </t>
  </si>
  <si>
    <t xml:space="preserve">
MEM</t>
  </si>
  <si>
    <t xml:space="preserve">S.aureus </t>
  </si>
  <si>
    <t>Viruse</t>
  </si>
  <si>
    <t>Phages</t>
  </si>
  <si>
    <t>phages</t>
  </si>
  <si>
    <t>Gram-positive Bacteria</t>
  </si>
  <si>
    <t>Gram-negative Bacteria</t>
  </si>
  <si>
    <t>buffered solutions with surfactants</t>
  </si>
  <si>
    <t>Results (SD)</t>
  </si>
  <si>
    <t xml:space="preserve">stainless steel </t>
  </si>
  <si>
    <t>mild steel</t>
  </si>
  <si>
    <t>food</t>
  </si>
  <si>
    <t>rubber</t>
  </si>
  <si>
    <t>Environmental conditions</t>
  </si>
  <si>
    <t>Temperature only</t>
  </si>
  <si>
    <t>Contaminant Inoculation value</t>
  </si>
  <si>
    <t>liquid</t>
  </si>
  <si>
    <t>aerosol</t>
  </si>
  <si>
    <t>time</t>
  </si>
  <si>
    <t>15N</t>
  </si>
  <si>
    <t>1kg</t>
  </si>
  <si>
    <t>4kg</t>
  </si>
  <si>
    <t>50g</t>
  </si>
  <si>
    <t>700-1500g</t>
  </si>
  <si>
    <t>300g</t>
  </si>
  <si>
    <t>1 kg/cm2</t>
  </si>
  <si>
    <t>25 kpa</t>
  </si>
  <si>
    <t>1.0 kg/cm2</t>
  </si>
  <si>
    <t>0.25kpa</t>
  </si>
  <si>
    <t>1kg/cm2</t>
  </si>
  <si>
    <t>Results</t>
  </si>
  <si>
    <t>Results (mean)%</t>
  </si>
  <si>
    <t>-</t>
  </si>
  <si>
    <t>0.2 kg/cm2</t>
  </si>
  <si>
    <t>data read from figure</t>
  </si>
  <si>
    <t>20min</t>
  </si>
  <si>
    <t>temperature only</t>
  </si>
  <si>
    <t>beetroot juice</t>
  </si>
  <si>
    <t>Plant Extracts</t>
  </si>
  <si>
    <t>mixture</t>
  </si>
  <si>
    <t>TSBN</t>
  </si>
  <si>
    <t>Preston broth</t>
  </si>
  <si>
    <t>Viruses</t>
  </si>
  <si>
    <t>Beetroot juice</t>
  </si>
  <si>
    <t>Suspending_medium</t>
  </si>
  <si>
    <t>Hand_type</t>
  </si>
  <si>
    <t>Donor_surface</t>
  </si>
  <si>
    <t xml:space="preserve"> Donor_surface_type</t>
  </si>
  <si>
    <t>Donor_porosity</t>
  </si>
  <si>
    <t>Receptor_surface</t>
  </si>
  <si>
    <t>Recipient_surface_type</t>
  </si>
  <si>
    <t>Recipient_porosity</t>
  </si>
  <si>
    <t>Relative_humidity</t>
  </si>
  <si>
    <t>Environmental_conditions</t>
  </si>
  <si>
    <t>Contaminant_Inoculation (status,how)</t>
  </si>
  <si>
    <t>Pre-contact_Preparation (wet or dry)</t>
  </si>
  <si>
    <t>loading_weight</t>
  </si>
  <si>
    <t>Recovery_method</t>
  </si>
  <si>
    <t>Saliva</t>
  </si>
  <si>
    <t>Buffered Solution</t>
  </si>
  <si>
    <t>Salt Solution</t>
  </si>
  <si>
    <t>Broth Solution</t>
  </si>
  <si>
    <t>Minimum Essential Medium</t>
  </si>
  <si>
    <t>Suspending</t>
  </si>
  <si>
    <t xml:space="preserve">mild steel bed rail </t>
  </si>
  <si>
    <t>AS03: a 120 µm layer of a polyester/metal mix sprayed</t>
  </si>
  <si>
    <t>porosity</t>
  </si>
  <si>
    <t>Porosity</t>
  </si>
  <si>
    <t>Teflon</t>
  </si>
  <si>
    <t>Tile</t>
  </si>
  <si>
    <t>Paper</t>
  </si>
  <si>
    <t>Cloth</t>
  </si>
  <si>
    <t xml:space="preserve">Food </t>
  </si>
  <si>
    <t xml:space="preserve">flushing the carrier </t>
  </si>
  <si>
    <t>soak in the virus transport medium liquid</t>
  </si>
  <si>
    <t>hand:rinsing for 30 s in a sterile plastic bag
board: swab
other surfaces: rinsed</t>
  </si>
  <si>
    <t>placed into separate 10 mL volumes of borate buffer solution and shaken for 5 min</t>
  </si>
  <si>
    <t>No organism</t>
  </si>
  <si>
    <t>Human rotavirus</t>
  </si>
  <si>
    <t>Fluorescent powder</t>
  </si>
  <si>
    <t>Buffered solutions with surfactants</t>
  </si>
  <si>
    <t>Saline</t>
  </si>
  <si>
    <t>Organism_type</t>
  </si>
  <si>
    <t>No Organism</t>
  </si>
  <si>
    <t>Formula</t>
  </si>
  <si>
    <t>s</t>
  </si>
  <si>
    <t>B. thuringiensis spore</t>
  </si>
  <si>
    <t>DSM+S</t>
  </si>
  <si>
    <t>Sporulation Medium</t>
  </si>
  <si>
    <t>Not mentioned</t>
  </si>
  <si>
    <t>S. rubidea</t>
  </si>
  <si>
    <t>M. luteus</t>
  </si>
  <si>
    <t xml:space="preserve">PDR-1 </t>
  </si>
  <si>
    <t>drying duration</t>
  </si>
  <si>
    <t>Frozen</t>
  </si>
  <si>
    <t>Food</t>
  </si>
  <si>
    <t>AS03 (a 120 µm layer of a polyester/Metal mix sprayed)</t>
  </si>
  <si>
    <t xml:space="preserve"> the contaminated area of each fingerpad to come in contact with a disk of lettuce, ham, and Metal, placed in separate weighing plastic boats resting on the pan of a balance, for 10 s at a pressure of 0.2 to 0.4 kg/cm2.</t>
  </si>
  <si>
    <t>Once dry, the ﬁngertips were positioned onto the middle ﬁnger of a gloved Hand of an operator and pressed on to the test surfaces for 10 s with one rotating movement of the ﬁnger (90◦) and a mechanical pressure of 1 kg controlled using a scale.</t>
  </si>
  <si>
    <t>gloved Hand</t>
  </si>
  <si>
    <t xml:space="preserve">Wet transfer: directly after viral inoculation at room temperature on the donor surface (lettuce, ham, VMA,packaging)
first contact: gloved Hand touch inoculated Foods or packaging materials </t>
  </si>
  <si>
    <t xml:space="preserve">Frozen transfer: surface inoculated at roomtemperature and immediately after inoculation frozen for 24 h at-20°C (VMA, packaging)
first contact: gloved Hand touch inoculated Foods or packaging materials </t>
  </si>
  <si>
    <t xml:space="preserve">dry transfer :inoculated donor stored 1 h at room temperature (packaging)
first contact: gloved Hand touch inoculated Foods or packaging materials 
</t>
  </si>
  <si>
    <t xml:space="preserve">Wet transfer: directly after viral inoculation at room temperature on the donor surface (lettuce, ham, VMA,packaging)
first contact: gloved Hand touch inoculated Foods or packaging materials 
</t>
  </si>
  <si>
    <t xml:space="preserve">dry transfer :inoculated donor stored 1 h at room temperature (packaging)
first contact: gloved Hand touch inoculated Foods or packaging materials </t>
  </si>
  <si>
    <t>Transfer efficiency of an enveloped virus, human coronavirus 229E, from various hard surface fomites to finger pads of the Hands</t>
  </si>
  <si>
    <t xml:space="preserve"> One transfer trial consisted of 6 transfer events using the index, middle, and ring fingers of both Hands for each surface type. </t>
  </si>
  <si>
    <t>liquid
A total of 100 µL of this dilution was placed onto the tip of each nitrile-gloved finger (20 µL) for a total concentration of 1.0 × 105 PFU/Hand</t>
  </si>
  <si>
    <t>Contaminated Hand touch surface for 10s, and swab the finger</t>
  </si>
  <si>
    <t>%transfer efficiency=recovered infectious viral concentration from surface/ recovered infectious viral concentration from Hands</t>
  </si>
  <si>
    <t>liquid
A total of 100 µL of this dilution was placed onto the tip of each nitrile-gloved finger (20 µL) for a total concentration of 1.0 × 105 PFU/Hand
use fecal materials as a transfer matrix</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</si>
  <si>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kg/cm2</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</si>
  <si>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kg/cm3</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</si>
  <si>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kg/cm4</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</si>
  <si>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kg/cm5</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</si>
  <si>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kg/cm6</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</si>
  <si>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kg/cm7</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</si>
  <si>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kg/cm8</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</si>
  <si>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kg/cm9</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</si>
  <si>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kg/cm10</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</si>
  <si>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kg/cm11</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</si>
  <si>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kg/cm12</t>
  </si>
  <si>
    <t>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kg/cm13</t>
  </si>
  <si>
    <t>To assess transfer, the fomite was placed at the center of a scale with a digital readout, and a finger transfer was performed by placing the right Hand finger on the center, covering the inoculated area of the fomite, for 10 s with 1.0 kg/cm2</t>
  </si>
  <si>
    <t>The ability of a number of Hand decontamination agents, i.e., water with a standard hardness of 200 ppm as CaCO3, liquid soap andwater, 62 and 75% alcohol-based rubs, to interrupt virus transfer from the fingerpads to Foods and Metal disks was investigated</t>
  </si>
  <si>
    <t>Chemical disinfection to interrupt transfer of rhinovirus type 14 from environmental surfaces to Hands</t>
  </si>
  <si>
    <t>Survival of hepatitis A virus on human Hands and its transfer on contact with animate and inanimate surfaces</t>
  </si>
  <si>
    <t>Rotavirus survival on human Hands and transfer of infectious virus to animate and nonporous inanimate surfaces</t>
  </si>
  <si>
    <t>Potential role of Hands in the spread of respiratory viral infections: Studies with human parainfluenza virus 3 and rhinovirus 14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</si>
</sst>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70">
    <font>
      <sz val="12"/>
      <color theme="1"/>
      <name val="Calibri"/>
      <family val="2"/>
      <scheme val="minor"/>
    </font>
    <font>
      <sz val="14"/>
      <color theme="1"/>
      <name val="Calibri"/>
      <family val="2"/>
      <scheme val="minor"/>
    </font>
    <font>
      <sz val="16"/>
      <color theme="1"/>
      <name val="Calibri"/>
      <family val="2"/>
      <scheme val="minor"/>
    </font>
    <font>
      <u/>
      <sz val="12"/>
      <color theme="10"/>
      <name val="Calibri"/>
      <family val="2"/>
      <scheme val="minor"/>
    </font>
    <font>
      <sz val="14"/>
      <color rgb="FF333333"/>
      <name val="Calibri"/>
      <family val="2"/>
      <scheme val="minor"/>
    </font>
    <font>
      <b/>
      <sz val="16"/>
      <color theme="1"/>
      <name val="Calibri"/>
      <family val="2"/>
      <scheme val="minor"/>
    </font>
    <font>
      <u/>
      <sz val="14"/>
      <color theme="10"/>
      <name val="Calibri"/>
      <family val="2"/>
      <scheme val="minor"/>
    </font>
    <font>
      <sz val="13"/>
      <color rgb="FF222222"/>
      <name val="Arial"/>
      <family val="2"/>
    </font>
    <font>
      <sz val="14"/>
      <color rgb="FF2E2E2E"/>
      <name val="Arial"/>
      <family val="2"/>
    </font>
    <font>
      <sz val="14"/>
      <color rgb="FF2E2E2E"/>
      <name val="Calibri"/>
      <family val="2"/>
      <scheme val="minor"/>
    </font>
    <font>
      <sz val="14"/>
      <color rgb="FF000000"/>
      <name val="Calibri"/>
      <family val="2"/>
      <scheme val="minor"/>
    </font>
    <font>
      <sz val="12"/>
      <color theme="1"/>
      <name val="TimesNewRomanPSMT"/>
    </font>
    <font>
      <sz val="14"/>
      <color rgb="FFFF0000"/>
      <name val="Calibri (Body)"/>
    </font>
    <font>
      <i/>
      <sz val="14"/>
      <color rgb="FF000000"/>
      <name val="Calibri (Body)"/>
    </font>
    <font>
      <sz val="14"/>
      <color rgb="FF000000"/>
      <name val="Calibri (Body)"/>
    </font>
    <font>
      <sz val="16"/>
      <color rgb="FF2E2E2E"/>
      <name val="Arial"/>
      <family val="2"/>
    </font>
    <font>
      <b/>
      <sz val="18"/>
      <color theme="1"/>
      <name val="Calibri"/>
      <family val="2"/>
      <scheme val="minor"/>
    </font>
    <font>
      <sz val="18"/>
      <color theme="1"/>
      <name val="Calibri"/>
      <family val="2"/>
      <scheme val="minor"/>
    </font>
    <font>
      <sz val="18"/>
      <color rgb="FF323232"/>
      <name val="Calibri"/>
      <family val="2"/>
      <scheme val="minor"/>
    </font>
    <font>
      <sz val="18"/>
      <color theme="1"/>
      <name val="Calibri (Body)"/>
    </font>
    <font>
      <sz val="14"/>
      <color rgb="FF101214"/>
      <name val="PingFang SC"/>
      <family val="2"/>
      <charset val="134"/>
    </font>
    <font>
      <sz val="14"/>
      <color theme="1"/>
      <name val="Calibri (Body)"/>
    </font>
    <font>
      <sz val="18"/>
      <color rgb="FFFF0000"/>
      <name val="Calibri"/>
      <family val="2"/>
      <scheme val="minor"/>
    </font>
    <font>
      <sz val="14"/>
      <color rgb="FF2A2B2E"/>
      <name val="PingFang SC"/>
      <family val="2"/>
      <charset val="134"/>
    </font>
    <font>
      <sz val="16"/>
      <color rgb="FF212121"/>
      <name val="Helvetica Neue"/>
      <family val="2"/>
    </font>
    <font>
      <i/>
      <sz val="16"/>
      <color rgb="FF212121"/>
      <name val="Helvetica Neue"/>
      <family val="2"/>
    </font>
    <font>
      <sz val="12"/>
      <color theme="1"/>
      <name val="Calibri"/>
      <family val="2"/>
      <scheme val="minor"/>
    </font>
    <font>
      <b/>
      <sz val="12"/>
      <color theme="1"/>
      <name val="Calibri"/>
      <family val="2"/>
      <scheme val="minor"/>
    </font>
    <font>
      <sz val="12"/>
      <color rgb="FF000000"/>
      <name val="Calibri"/>
      <family val="2"/>
      <scheme val="minor"/>
    </font>
    <font>
      <sz val="8"/>
      <name val="Calibri"/>
      <family val="2"/>
      <scheme val="minor"/>
    </font>
    <font>
      <sz val="11"/>
      <color theme="1"/>
      <name val="Calibri"/>
      <family val="2"/>
      <scheme val="minor"/>
    </font>
    <font>
      <b/>
      <sz val="12"/>
      <color rgb="FF000000"/>
      <name val="Calibri"/>
      <family val="2"/>
      <scheme val="minor"/>
    </font>
    <font>
      <sz val="16"/>
      <color rgb="FF000000"/>
      <name val="Arial"/>
      <family val="2"/>
    </font>
    <font>
      <i/>
      <sz val="16"/>
      <color rgb="FF000000"/>
      <name val="Arial"/>
      <family val="2"/>
    </font>
    <font>
      <i/>
      <sz val="11"/>
      <color rgb="FF000000"/>
      <name val="Arial"/>
      <family val="2"/>
    </font>
    <font>
      <sz val="16"/>
      <color rgb="FF1F1F1F"/>
      <name val="Georgia"/>
      <family val="1"/>
    </font>
    <font>
      <b/>
      <sz val="14"/>
      <color rgb="FF1F1F1F"/>
      <name val="Georgia"/>
      <family val="1"/>
    </font>
    <font>
      <sz val="14"/>
      <color rgb="FF1F1F1F"/>
      <name val="Georgia"/>
      <family val="1"/>
    </font>
    <font>
      <b/>
      <i/>
      <sz val="14"/>
      <color rgb="FF1F1F1F"/>
      <name val="Georgia"/>
      <family val="1"/>
    </font>
    <font>
      <sz val="14"/>
      <color rgb="FF1F1F1F"/>
      <name val="Calibri"/>
      <family val="2"/>
      <scheme val="minor"/>
    </font>
    <font>
      <i/>
      <sz val="16"/>
      <color rgb="FF1F1F1F"/>
      <name val="Georgia"/>
      <family val="1"/>
    </font>
    <font>
      <b/>
      <sz val="10.5"/>
      <color rgb="FF212121"/>
      <name val="Cambria"/>
      <family val="1"/>
    </font>
    <font>
      <b/>
      <sz val="13"/>
      <color rgb="FF212121"/>
      <name val="Cambria"/>
      <family val="1"/>
    </font>
    <font>
      <b/>
      <i/>
      <sz val="10.5"/>
      <color rgb="FF212121"/>
      <name val="Cambria"/>
      <family val="1"/>
    </font>
    <font>
      <sz val="10.5"/>
      <color rgb="FF212121"/>
      <name val="Cambria"/>
      <family val="1"/>
    </font>
    <font>
      <sz val="13"/>
      <color rgb="FF212121"/>
      <name val="Cambria"/>
      <family val="1"/>
    </font>
    <font>
      <i/>
      <u/>
      <sz val="10"/>
      <color rgb="FF4C2C92"/>
      <name val="Cambria"/>
      <family val="1"/>
    </font>
    <font>
      <sz val="16"/>
      <color rgb="FF333333"/>
      <name val="Cambria"/>
      <family val="1"/>
    </font>
    <font>
      <sz val="12"/>
      <color rgb="FF333333"/>
      <name val="Cambria"/>
      <family val="1"/>
    </font>
    <font>
      <i/>
      <sz val="16"/>
      <color rgb="FF333333"/>
      <name val="Cambria"/>
      <family val="1"/>
    </font>
    <font>
      <i/>
      <sz val="12"/>
      <color rgb="FF333333"/>
      <name val="Cambria"/>
      <family val="1"/>
    </font>
    <font>
      <i/>
      <sz val="14"/>
      <color rgb="FF1F1F1F"/>
      <name val="Georgia"/>
      <family val="1"/>
    </font>
    <font>
      <b/>
      <sz val="12"/>
      <color rgb="FF212121"/>
      <name val="Cambria"/>
      <family val="1"/>
    </font>
    <font>
      <b/>
      <i/>
      <sz val="12"/>
      <color rgb="FF212121"/>
      <name val="Cambria"/>
      <family val="1"/>
    </font>
    <font>
      <sz val="12"/>
      <color rgb="FF212121"/>
      <name val="Cambria"/>
      <family val="1"/>
    </font>
    <font>
      <sz val="11"/>
      <color rgb="FF000000"/>
      <name val="Arial"/>
      <family val="2"/>
    </font>
    <font>
      <sz val="14"/>
      <color rgb="FF000000"/>
      <name val="Arial"/>
      <family val="2"/>
    </font>
    <font>
      <sz val="12"/>
      <color rgb="FF1C1D1E"/>
      <name val="Arial"/>
      <family val="2"/>
    </font>
    <font>
      <sz val="16"/>
      <color rgb="FF000000"/>
      <name val="Arial"/>
      <family val="2"/>
    </font>
    <font>
      <sz val="10"/>
      <color theme="1"/>
      <name val="AdvPS8E9A"/>
    </font>
    <font>
      <sz val="10"/>
      <color theme="1"/>
      <name val="Calibri"/>
      <family val="2"/>
      <scheme val="minor"/>
    </font>
    <font>
      <sz val="10"/>
      <color rgb="FF000066"/>
      <name val="Calibri"/>
      <family val="2"/>
      <scheme val="minor"/>
    </font>
    <font>
      <sz val="7"/>
      <color theme="1"/>
      <name val="AdvPS8E9A"/>
    </font>
    <font>
      <sz val="7"/>
      <color theme="1"/>
      <name val="AdvPS8E91"/>
    </font>
    <font>
      <sz val="14"/>
      <color rgb="FF101214"/>
      <name val="PingFang SC"/>
      <family val="2"/>
      <charset val="134"/>
    </font>
    <font>
      <sz val="14"/>
      <color rgb="FF101214"/>
      <name val="Calibri"/>
      <family val="2"/>
      <scheme val="minor"/>
    </font>
    <font>
      <sz val="18"/>
      <color rgb="FF000000"/>
      <name val="Calibri"/>
      <family val="2"/>
      <scheme val="minor"/>
    </font>
    <font>
      <sz val="12"/>
      <color rgb="FFFF0000"/>
      <name val="Calibri"/>
      <family val="2"/>
      <scheme val="minor"/>
    </font>
    <font>
      <sz val="12"/>
      <color rgb="FF000000"/>
      <name val="Calibri"/>
      <family val="2"/>
    </font>
    <font>
      <sz val="10"/>
      <color rgb="FF000000"/>
      <name val="Calibri"/>
      <family val="2"/>
      <scheme val="minor"/>
    </font>
  </fonts>
  <fills count="5">
    <fill>
      <patternFill patternType="none"/>
    </fill>
    <fill>
      <patternFill patternType="gray125"/>
    </fill>
    <fill>
      <patternFill patternType="solid">
        <fgColor theme="2"/>
        <bgColor indexed="64"/>
      </patternFill>
    </fill>
    <fill>
      <patternFill patternType="solid">
        <fgColor theme="2" tint="-9.9978637043366805E-2"/>
        <bgColor indexed="64"/>
      </patternFill>
    </fill>
    <fill>
      <patternFill patternType="solid">
        <fgColor rgb="FFFFFF00"/>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diagonalDown="1">
      <left/>
      <right/>
      <top/>
      <bottom/>
      <diagonal style="thin">
        <color auto="1"/>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s>
  <cellStyleXfs count="3">
    <xf numFmtId="0" fontId="0" fillId="0" borderId="0"/>
    <xf numFmtId="0" fontId="3" fillId="0" borderId="0" applyNumberFormat="0" applyFill="0" applyBorder="0" applyAlignment="0" applyProtection="0"/>
    <xf numFmtId="9" fontId="26" fillId="0" borderId="0" applyFont="0" applyFill="0" applyBorder="0" applyAlignment="0" applyProtection="0"/>
  </cellStyleXfs>
  <cellXfs count="228">
    <xf numFmtId="0" fontId="0" fillId="0" borderId="0" xfId="0"/>
    <xf numFmtId="0" fontId="1" fillId="0" borderId="0" xfId="0" applyFont="1" applyAlignment="1">
      <alignment horizontal="left" vertical="center" wrapText="1"/>
    </xf>
    <xf numFmtId="0" fontId="2" fillId="0" borderId="0" xfId="0" applyFont="1" applyAlignment="1">
      <alignment horizontal="left" vertical="center" wrapText="1"/>
    </xf>
    <xf numFmtId="0" fontId="4" fillId="0" borderId="0" xfId="0" applyFont="1" applyAlignment="1">
      <alignment horizontal="left" vertical="center" wrapText="1"/>
    </xf>
    <xf numFmtId="0" fontId="1" fillId="0" borderId="0" xfId="0" applyFont="1" applyAlignment="1">
      <alignment vertical="center" wrapText="1"/>
    </xf>
    <xf numFmtId="0" fontId="3" fillId="0" borderId="0" xfId="1" applyAlignment="1">
      <alignment horizontal="left" vertical="center" wrapText="1"/>
    </xf>
    <xf numFmtId="0" fontId="5" fillId="0" borderId="0" xfId="0" applyFont="1" applyAlignment="1">
      <alignment horizontal="left" vertical="center" wrapText="1" shrinkToFit="1"/>
    </xf>
    <xf numFmtId="0" fontId="5" fillId="0" borderId="0" xfId="0" applyFont="1" applyAlignment="1">
      <alignment horizontal="left" vertical="center" wrapText="1"/>
    </xf>
    <xf numFmtId="0" fontId="6" fillId="0" borderId="0" xfId="1" applyFont="1" applyAlignment="1">
      <alignment horizontal="left" vertical="center" wrapText="1"/>
    </xf>
    <xf numFmtId="0" fontId="8" fillId="0" borderId="0" xfId="0" applyFont="1" applyAlignment="1">
      <alignment horizontal="left" vertical="center" wrapText="1"/>
    </xf>
    <xf numFmtId="0" fontId="10" fillId="0" borderId="0" xfId="0" applyFont="1" applyAlignment="1">
      <alignment vertical="center" wrapText="1"/>
    </xf>
    <xf numFmtId="0" fontId="6" fillId="0" borderId="0" xfId="1" applyFont="1" applyAlignment="1">
      <alignment vertical="center" wrapText="1"/>
    </xf>
    <xf numFmtId="0" fontId="7" fillId="0" borderId="0" xfId="0" applyFont="1" applyAlignment="1">
      <alignment vertical="center" wrapText="1"/>
    </xf>
    <xf numFmtId="0" fontId="3" fillId="0" borderId="0" xfId="1" applyAlignment="1">
      <alignment vertical="center" wrapText="1"/>
    </xf>
    <xf numFmtId="0" fontId="11" fillId="0" borderId="0" xfId="0" applyFont="1" applyAlignment="1">
      <alignment horizontal="left" vertical="center" wrapText="1"/>
    </xf>
    <xf numFmtId="0" fontId="16" fillId="0" borderId="0" xfId="0" applyFont="1" applyAlignment="1">
      <alignment horizontal="left" vertical="center" wrapText="1"/>
    </xf>
    <xf numFmtId="0" fontId="16" fillId="0" borderId="0" xfId="0" applyFont="1" applyAlignment="1">
      <alignment horizontal="left" vertical="center"/>
    </xf>
    <xf numFmtId="0" fontId="17" fillId="0" borderId="0" xfId="0" applyFont="1" applyAlignment="1">
      <alignment horizontal="left" vertical="center" wrapText="1"/>
    </xf>
    <xf numFmtId="0" fontId="17" fillId="0" borderId="0" xfId="0" applyFont="1" applyAlignment="1">
      <alignment horizontal="left" vertical="center"/>
    </xf>
    <xf numFmtId="0" fontId="18" fillId="0" borderId="0" xfId="0" applyFont="1" applyAlignment="1">
      <alignment horizontal="left" vertical="center"/>
    </xf>
    <xf numFmtId="0" fontId="16" fillId="0" borderId="0" xfId="0" applyFont="1" applyAlignment="1">
      <alignment horizontal="center" vertical="center"/>
    </xf>
    <xf numFmtId="0" fontId="17" fillId="0" borderId="0" xfId="0" applyFont="1" applyAlignment="1">
      <alignment horizontal="center" vertical="center"/>
    </xf>
    <xf numFmtId="0" fontId="15" fillId="0" borderId="0" xfId="0" applyFont="1" applyAlignment="1">
      <alignment vertical="center" wrapText="1"/>
    </xf>
    <xf numFmtId="0" fontId="19" fillId="0" borderId="0" xfId="0" applyFont="1" applyAlignment="1">
      <alignment horizontal="left" vertical="center" wrapText="1"/>
    </xf>
    <xf numFmtId="0" fontId="1" fillId="2" borderId="0" xfId="0" applyFont="1" applyFill="1" applyAlignment="1">
      <alignment horizontal="left" vertical="center" wrapText="1"/>
    </xf>
    <xf numFmtId="0" fontId="16" fillId="0" borderId="1" xfId="0" applyFont="1" applyBorder="1" applyAlignment="1">
      <alignment horizontal="left" vertical="center" wrapText="1"/>
    </xf>
    <xf numFmtId="0" fontId="16" fillId="0" borderId="1" xfId="0" applyFont="1" applyBorder="1" applyAlignment="1">
      <alignment horizontal="left" vertical="center"/>
    </xf>
    <xf numFmtId="0" fontId="17" fillId="0" borderId="1" xfId="0" applyFont="1" applyBorder="1" applyAlignment="1">
      <alignment horizontal="left" vertical="center" wrapText="1"/>
    </xf>
    <xf numFmtId="0" fontId="17" fillId="0" borderId="1" xfId="0" applyFont="1" applyBorder="1" applyAlignment="1">
      <alignment horizontal="left" vertical="center"/>
    </xf>
    <xf numFmtId="0" fontId="15" fillId="0" borderId="1" xfId="0" applyFont="1" applyBorder="1" applyAlignment="1">
      <alignment vertical="center" wrapText="1"/>
    </xf>
    <xf numFmtId="0" fontId="17" fillId="0" borderId="1" xfId="0" applyFont="1" applyBorder="1" applyAlignment="1">
      <alignment horizontal="center" vertical="center" wrapText="1"/>
    </xf>
    <xf numFmtId="0" fontId="16" fillId="0" borderId="1" xfId="0" applyFont="1" applyBorder="1" applyAlignment="1">
      <alignment vertical="center"/>
    </xf>
    <xf numFmtId="0" fontId="16" fillId="0" borderId="1" xfId="0" applyFont="1" applyBorder="1" applyAlignment="1">
      <alignment vertical="center" wrapText="1"/>
    </xf>
    <xf numFmtId="0" fontId="20" fillId="0" borderId="1" xfId="0" applyFont="1" applyBorder="1" applyAlignment="1">
      <alignment vertical="center" wrapText="1"/>
    </xf>
    <xf numFmtId="0" fontId="17" fillId="2" borderId="0" xfId="0" applyFont="1" applyFill="1" applyAlignment="1">
      <alignment horizontal="left" vertical="center" wrapText="1"/>
    </xf>
    <xf numFmtId="0" fontId="22" fillId="0" borderId="0" xfId="0" applyFont="1" applyAlignment="1">
      <alignment horizontal="left" vertical="center" wrapText="1"/>
    </xf>
    <xf numFmtId="0" fontId="23" fillId="0" borderId="0" xfId="0" applyFont="1" applyAlignment="1">
      <alignment wrapText="1"/>
    </xf>
    <xf numFmtId="0" fontId="24" fillId="0" borderId="0" xfId="0" applyFont="1" applyAlignment="1">
      <alignment vertical="center"/>
    </xf>
    <xf numFmtId="0" fontId="17" fillId="3" borderId="0" xfId="0" applyFont="1" applyFill="1" applyAlignment="1">
      <alignment horizontal="left" vertical="center" wrapText="1"/>
    </xf>
    <xf numFmtId="0" fontId="17" fillId="3" borderId="0" xfId="0" applyFont="1" applyFill="1" applyAlignment="1">
      <alignment horizontal="left" vertical="center"/>
    </xf>
    <xf numFmtId="0" fontId="17" fillId="3" borderId="0" xfId="0" applyFont="1" applyFill="1" applyAlignment="1">
      <alignment horizontal="center" vertical="center"/>
    </xf>
    <xf numFmtId="0" fontId="10" fillId="0" borderId="1" xfId="0" applyFont="1" applyBorder="1" applyAlignment="1">
      <alignment vertical="center" wrapText="1"/>
    </xf>
    <xf numFmtId="0" fontId="3" fillId="0" borderId="1" xfId="1" applyBorder="1" applyAlignment="1">
      <alignment horizontal="left" vertical="center" wrapText="1"/>
    </xf>
    <xf numFmtId="0" fontId="0" fillId="0" borderId="0" xfId="0" applyAlignment="1">
      <alignment horizontal="center"/>
    </xf>
    <xf numFmtId="0" fontId="0" fillId="0" borderId="0" xfId="0" applyAlignment="1">
      <alignment horizontal="center" vertical="center"/>
    </xf>
    <xf numFmtId="0" fontId="27" fillId="0" borderId="0" xfId="0" applyFont="1" applyAlignment="1">
      <alignment horizontal="center" vertical="center"/>
    </xf>
    <xf numFmtId="9" fontId="0" fillId="0" borderId="0" xfId="2" applyFont="1" applyBorder="1" applyAlignment="1">
      <alignment horizontal="center" vertical="center"/>
    </xf>
    <xf numFmtId="9" fontId="27" fillId="0" borderId="0" xfId="2" applyFont="1" applyBorder="1" applyAlignment="1">
      <alignment horizontal="center" vertical="center"/>
    </xf>
    <xf numFmtId="9" fontId="0" fillId="0" borderId="0" xfId="2" applyFont="1" applyBorder="1" applyAlignment="1">
      <alignment horizontal="center"/>
    </xf>
    <xf numFmtId="164" fontId="0" fillId="0" borderId="0" xfId="0" applyNumberFormat="1" applyAlignment="1">
      <alignment horizontal="center"/>
    </xf>
    <xf numFmtId="164" fontId="28" fillId="0" borderId="0" xfId="0" applyNumberFormat="1" applyFont="1" applyAlignment="1">
      <alignment horizontal="center"/>
    </xf>
    <xf numFmtId="0" fontId="27" fillId="0" borderId="0" xfId="0" applyFont="1" applyAlignment="1">
      <alignment horizontal="center" vertical="center" wrapText="1"/>
    </xf>
    <xf numFmtId="164" fontId="0" fillId="0" borderId="0" xfId="0" applyNumberFormat="1" applyAlignment="1">
      <alignment horizontal="center" vertical="center"/>
    </xf>
    <xf numFmtId="0" fontId="3" fillId="0" borderId="1" xfId="1" quotePrefix="1" applyBorder="1" applyAlignment="1">
      <alignment horizontal="left" vertical="center" wrapText="1"/>
    </xf>
    <xf numFmtId="0" fontId="0" fillId="0" borderId="0" xfId="0" applyAlignment="1">
      <alignment vertical="center"/>
    </xf>
    <xf numFmtId="0" fontId="0" fillId="0" borderId="1" xfId="0" applyBorder="1"/>
    <xf numFmtId="0" fontId="27" fillId="0" borderId="1" xfId="0" applyFont="1" applyBorder="1" applyAlignment="1">
      <alignment horizontal="center" vertical="center" wrapText="1"/>
    </xf>
    <xf numFmtId="9" fontId="27" fillId="0" borderId="1" xfId="2" applyFont="1" applyBorder="1" applyAlignment="1">
      <alignment horizontal="center" vertical="center"/>
    </xf>
    <xf numFmtId="0" fontId="27" fillId="0" borderId="1" xfId="0" applyFont="1" applyBorder="1" applyAlignment="1">
      <alignment horizontal="center" vertical="center"/>
    </xf>
    <xf numFmtId="10" fontId="0" fillId="0" borderId="1" xfId="0" applyNumberFormat="1" applyBorder="1"/>
    <xf numFmtId="0" fontId="27" fillId="0" borderId="1" xfId="0" applyFont="1" applyBorder="1" applyAlignment="1">
      <alignment vertical="center"/>
    </xf>
    <xf numFmtId="0" fontId="27" fillId="0" borderId="1" xfId="0" applyFont="1" applyBorder="1" applyAlignment="1">
      <alignment wrapText="1"/>
    </xf>
    <xf numFmtId="0" fontId="27" fillId="0" borderId="1" xfId="0" applyFont="1" applyBorder="1" applyAlignment="1">
      <alignment vertical="center" wrapText="1"/>
    </xf>
    <xf numFmtId="0" fontId="27" fillId="0" borderId="0" xfId="0" applyFont="1"/>
    <xf numFmtId="0" fontId="30" fillId="0" borderId="0" xfId="0" applyFont="1"/>
    <xf numFmtId="0" fontId="0" fillId="0" borderId="0" xfId="0" applyAlignment="1">
      <alignment vertical="top"/>
    </xf>
    <xf numFmtId="0" fontId="0" fillId="0" borderId="2" xfId="0" applyBorder="1" applyAlignment="1">
      <alignment wrapText="1"/>
    </xf>
    <xf numFmtId="164" fontId="0" fillId="0" borderId="0" xfId="0" applyNumberFormat="1"/>
    <xf numFmtId="0" fontId="0" fillId="2" borderId="0" xfId="0" applyFill="1"/>
    <xf numFmtId="0" fontId="31" fillId="0" borderId="1" xfId="0" applyFont="1" applyBorder="1"/>
    <xf numFmtId="0" fontId="18" fillId="0" borderId="1" xfId="0" applyFont="1" applyBorder="1" applyAlignment="1">
      <alignment horizontal="left" vertical="center"/>
    </xf>
    <xf numFmtId="0" fontId="17" fillId="0" borderId="1" xfId="0" applyFont="1" applyBorder="1" applyAlignment="1">
      <alignment horizontal="center" vertical="center"/>
    </xf>
    <xf numFmtId="0" fontId="21" fillId="0" borderId="1" xfId="0" applyFont="1" applyBorder="1" applyAlignment="1">
      <alignment horizontal="left" vertical="center" wrapText="1"/>
    </xf>
    <xf numFmtId="0" fontId="17" fillId="2" borderId="1" xfId="0" applyFont="1" applyFill="1" applyBorder="1" applyAlignment="1">
      <alignment horizontal="left" vertical="center" wrapText="1"/>
    </xf>
    <xf numFmtId="0" fontId="0" fillId="0" borderId="0" xfId="0" applyAlignment="1">
      <alignment wrapText="1"/>
    </xf>
    <xf numFmtId="0" fontId="0" fillId="0" borderId="0" xfId="0" applyAlignment="1">
      <alignment vertical="center" wrapText="1"/>
    </xf>
    <xf numFmtId="0" fontId="0" fillId="0" borderId="1" xfId="0" applyBorder="1" applyAlignment="1">
      <alignment wrapText="1"/>
    </xf>
    <xf numFmtId="0" fontId="0" fillId="0" borderId="1" xfId="0" applyBorder="1" applyAlignment="1">
      <alignment vertical="center"/>
    </xf>
    <xf numFmtId="0" fontId="0" fillId="0" borderId="1" xfId="0" applyBorder="1" applyAlignment="1">
      <alignment vertical="center" wrapText="1"/>
    </xf>
    <xf numFmtId="0" fontId="0" fillId="0" borderId="1" xfId="0" applyBorder="1" applyAlignment="1">
      <alignment horizontal="center" vertical="center" wrapText="1"/>
    </xf>
    <xf numFmtId="0" fontId="0" fillId="0" borderId="1" xfId="0" applyBorder="1" applyAlignment="1">
      <alignment horizontal="center" wrapText="1"/>
    </xf>
    <xf numFmtId="0" fontId="0" fillId="2" borderId="1" xfId="0" applyFill="1" applyBorder="1"/>
    <xf numFmtId="0" fontId="22" fillId="0" borderId="1" xfId="0" applyFont="1" applyBorder="1" applyAlignment="1">
      <alignment horizontal="left" vertical="center" wrapText="1"/>
    </xf>
    <xf numFmtId="9" fontId="17" fillId="0" borderId="1" xfId="0" applyNumberFormat="1" applyFont="1" applyBorder="1" applyAlignment="1">
      <alignment horizontal="left" vertical="center" wrapText="1"/>
    </xf>
    <xf numFmtId="0" fontId="35" fillId="0" borderId="0" xfId="0" applyFont="1"/>
    <xf numFmtId="0" fontId="37" fillId="0" borderId="0" xfId="0" applyFont="1"/>
    <xf numFmtId="0" fontId="39" fillId="0" borderId="0" xfId="0" applyFont="1" applyAlignment="1">
      <alignment horizontal="center" vertical="center"/>
    </xf>
    <xf numFmtId="0" fontId="0" fillId="0" borderId="0" xfId="0" applyAlignment="1">
      <alignment horizontal="center" vertical="center" wrapText="1"/>
    </xf>
    <xf numFmtId="0" fontId="39" fillId="0" borderId="1" xfId="0" applyFont="1" applyBorder="1" applyAlignment="1">
      <alignment horizontal="center" vertical="center" wrapText="1"/>
    </xf>
    <xf numFmtId="0" fontId="39" fillId="0" borderId="1" xfId="0" applyFont="1" applyBorder="1" applyAlignment="1">
      <alignment horizontal="center" vertical="center"/>
    </xf>
    <xf numFmtId="0" fontId="48" fillId="0" borderId="0" xfId="0" applyFont="1"/>
    <xf numFmtId="0" fontId="44" fillId="0" borderId="1" xfId="0" applyFont="1" applyBorder="1" applyAlignment="1">
      <alignment horizontal="center" vertical="center" wrapText="1"/>
    </xf>
    <xf numFmtId="0" fontId="3" fillId="0" borderId="1" xfId="1" applyBorder="1"/>
    <xf numFmtId="0" fontId="44" fillId="0" borderId="1" xfId="0" applyFont="1" applyBorder="1"/>
    <xf numFmtId="0" fontId="41" fillId="0" borderId="1" xfId="0" applyFont="1" applyBorder="1" applyAlignment="1">
      <alignment wrapText="1"/>
    </xf>
    <xf numFmtId="0" fontId="3" fillId="0" borderId="1" xfId="1" applyBorder="1" applyAlignment="1">
      <alignment wrapText="1"/>
    </xf>
    <xf numFmtId="0" fontId="41" fillId="0" borderId="1" xfId="0" applyFont="1" applyBorder="1" applyAlignment="1">
      <alignment horizontal="center" vertical="center" wrapText="1"/>
    </xf>
    <xf numFmtId="0" fontId="3" fillId="0" borderId="1" xfId="1" applyBorder="1" applyAlignment="1">
      <alignment horizontal="center" vertical="center" wrapText="1"/>
    </xf>
    <xf numFmtId="0" fontId="3" fillId="0" borderId="1" xfId="1" quotePrefix="1" applyFill="1" applyBorder="1" applyAlignment="1">
      <alignment horizontal="left" vertical="center" wrapText="1"/>
    </xf>
    <xf numFmtId="0" fontId="35" fillId="0" borderId="0" xfId="0" applyFont="1" applyAlignment="1">
      <alignment wrapText="1"/>
    </xf>
    <xf numFmtId="0" fontId="36" fillId="0" borderId="1" xfId="0" applyFont="1" applyBorder="1"/>
    <xf numFmtId="0" fontId="37" fillId="0" borderId="1" xfId="0" applyFont="1" applyBorder="1"/>
    <xf numFmtId="0" fontId="51" fillId="0" borderId="0" xfId="0" applyFont="1"/>
    <xf numFmtId="0" fontId="47" fillId="0" borderId="0" xfId="0" applyFont="1"/>
    <xf numFmtId="0" fontId="28" fillId="0" borderId="12" xfId="0" applyFont="1" applyBorder="1" applyAlignment="1">
      <alignment wrapText="1"/>
    </xf>
    <xf numFmtId="0" fontId="28" fillId="0" borderId="4" xfId="0" applyFont="1" applyBorder="1" applyAlignment="1">
      <alignment wrapText="1"/>
    </xf>
    <xf numFmtId="0" fontId="28" fillId="0" borderId="6" xfId="0" applyFont="1" applyBorder="1" applyAlignment="1">
      <alignment vertical="center" wrapText="1"/>
    </xf>
    <xf numFmtId="0" fontId="28" fillId="0" borderId="7" xfId="0" applyFont="1" applyBorder="1" applyAlignment="1">
      <alignment vertical="center" wrapText="1"/>
    </xf>
    <xf numFmtId="0" fontId="28" fillId="0" borderId="8" xfId="0" applyFont="1" applyBorder="1" applyAlignment="1">
      <alignment vertical="center" wrapText="1"/>
    </xf>
    <xf numFmtId="0" fontId="35" fillId="0" borderId="0" xfId="0" applyFont="1" applyAlignment="1">
      <alignment vertical="center" wrapText="1"/>
    </xf>
    <xf numFmtId="3" fontId="44" fillId="0" borderId="1" xfId="0" applyNumberFormat="1" applyFont="1" applyBorder="1"/>
    <xf numFmtId="17" fontId="44" fillId="0" borderId="1" xfId="0" applyNumberFormat="1" applyFont="1" applyBorder="1"/>
    <xf numFmtId="0" fontId="52" fillId="0" borderId="1" xfId="0" applyFont="1" applyBorder="1" applyAlignment="1">
      <alignment wrapText="1"/>
    </xf>
    <xf numFmtId="0" fontId="54" fillId="0" borderId="1" xfId="0" applyFont="1" applyBorder="1"/>
    <xf numFmtId="3" fontId="54" fillId="0" borderId="1" xfId="0" applyNumberFormat="1" applyFont="1" applyBorder="1"/>
    <xf numFmtId="17" fontId="54" fillId="0" borderId="1" xfId="0" applyNumberFormat="1" applyFont="1" applyBorder="1"/>
    <xf numFmtId="16" fontId="44" fillId="0" borderId="1" xfId="0" applyNumberFormat="1" applyFont="1" applyBorder="1"/>
    <xf numFmtId="0" fontId="38" fillId="0" borderId="1" xfId="0" applyFont="1" applyBorder="1" applyAlignment="1">
      <alignment wrapText="1"/>
    </xf>
    <xf numFmtId="0" fontId="36" fillId="0" borderId="1" xfId="0" applyFont="1" applyBorder="1" applyAlignment="1">
      <alignment wrapText="1"/>
    </xf>
    <xf numFmtId="10" fontId="37" fillId="0" borderId="1" xfId="0" applyNumberFormat="1" applyFont="1" applyBorder="1"/>
    <xf numFmtId="0" fontId="32" fillId="0" borderId="0" xfId="0" applyFont="1"/>
    <xf numFmtId="0" fontId="32" fillId="0" borderId="1" xfId="0" applyFont="1" applyBorder="1" applyAlignment="1">
      <alignment horizontal="center" vertical="center" wrapText="1"/>
    </xf>
    <xf numFmtId="0" fontId="33" fillId="0" borderId="1" xfId="0" applyFont="1" applyBorder="1" applyAlignment="1">
      <alignment horizontal="center" vertical="center" wrapText="1"/>
    </xf>
    <xf numFmtId="0" fontId="57" fillId="0" borderId="0" xfId="0" applyFont="1"/>
    <xf numFmtId="0" fontId="58" fillId="0" borderId="1" xfId="0" applyFont="1" applyBorder="1" applyAlignment="1">
      <alignment vertical="center" wrapText="1"/>
    </xf>
    <xf numFmtId="0" fontId="32" fillId="0" borderId="1" xfId="0" applyFont="1" applyBorder="1"/>
    <xf numFmtId="0" fontId="28" fillId="0" borderId="1" xfId="0" applyFont="1" applyBorder="1" applyAlignment="1">
      <alignment horizontal="center" vertical="center" wrapText="1"/>
    </xf>
    <xf numFmtId="0" fontId="59" fillId="0" borderId="0" xfId="0" applyFont="1"/>
    <xf numFmtId="0" fontId="60" fillId="0" borderId="1" xfId="0" applyFont="1" applyBorder="1" applyAlignment="1">
      <alignment wrapText="1"/>
    </xf>
    <xf numFmtId="0" fontId="60" fillId="0" borderId="0" xfId="0" applyFont="1" applyAlignment="1">
      <alignment wrapText="1"/>
    </xf>
    <xf numFmtId="0" fontId="63" fillId="0" borderId="0" xfId="0" applyFont="1"/>
    <xf numFmtId="0" fontId="30" fillId="0" borderId="1" xfId="0" applyFont="1" applyBorder="1" applyAlignment="1">
      <alignment wrapText="1"/>
    </xf>
    <xf numFmtId="0" fontId="64" fillId="0" borderId="0" xfId="0" applyFont="1"/>
    <xf numFmtId="0" fontId="65" fillId="0" borderId="1" xfId="0" applyFont="1" applyBorder="1" applyAlignment="1">
      <alignment vertical="center" wrapText="1"/>
    </xf>
    <xf numFmtId="0" fontId="65" fillId="0" borderId="1" xfId="0" applyFont="1" applyBorder="1" applyAlignment="1">
      <alignment wrapText="1"/>
    </xf>
    <xf numFmtId="0" fontId="65" fillId="0" borderId="1" xfId="0" applyFont="1" applyBorder="1"/>
    <xf numFmtId="0" fontId="17" fillId="0" borderId="1" xfId="0" applyFont="1" applyBorder="1" applyAlignment="1">
      <alignment vertical="center" wrapText="1"/>
    </xf>
    <xf numFmtId="0" fontId="3" fillId="0" borderId="1" xfId="1" applyBorder="1" applyAlignment="1">
      <alignment vertical="center" wrapText="1"/>
    </xf>
    <xf numFmtId="10" fontId="17" fillId="0" borderId="1" xfId="0" applyNumberFormat="1" applyFont="1" applyBorder="1" applyAlignment="1">
      <alignment vertical="center" wrapText="1"/>
    </xf>
    <xf numFmtId="0" fontId="17" fillId="0" borderId="1" xfId="0" applyFont="1" applyBorder="1" applyAlignment="1">
      <alignment vertical="center"/>
    </xf>
    <xf numFmtId="9" fontId="17" fillId="0" borderId="1" xfId="0" applyNumberFormat="1" applyFont="1" applyBorder="1" applyAlignment="1">
      <alignment vertical="center" wrapText="1"/>
    </xf>
    <xf numFmtId="0" fontId="66" fillId="0" borderId="1" xfId="0" applyFont="1" applyBorder="1" applyAlignment="1">
      <alignment horizontal="left" vertical="center" wrapText="1"/>
    </xf>
    <xf numFmtId="0" fontId="0" fillId="4" borderId="0" xfId="0" applyFill="1"/>
    <xf numFmtId="0" fontId="17" fillId="0" borderId="1" xfId="0" applyFont="1" applyBorder="1"/>
    <xf numFmtId="0" fontId="17" fillId="0" borderId="1" xfId="0" applyFont="1" applyBorder="1" applyAlignment="1">
      <alignment wrapText="1"/>
    </xf>
    <xf numFmtId="0" fontId="37" fillId="0" borderId="0" xfId="0" applyFont="1" applyAlignment="1">
      <alignment wrapText="1"/>
    </xf>
    <xf numFmtId="0" fontId="3" fillId="0" borderId="1" xfId="1" quotePrefix="1" applyBorder="1" applyAlignment="1">
      <alignment vertical="center" wrapText="1"/>
    </xf>
    <xf numFmtId="0" fontId="23" fillId="0" borderId="0" xfId="0" applyFont="1"/>
    <xf numFmtId="0" fontId="17" fillId="0" borderId="5" xfId="0" applyFont="1" applyBorder="1" applyAlignment="1">
      <alignment horizontal="left" vertical="center" wrapText="1"/>
    </xf>
    <xf numFmtId="0" fontId="17" fillId="2" borderId="5" xfId="0" applyFont="1" applyFill="1" applyBorder="1" applyAlignment="1">
      <alignment horizontal="left" vertical="center" wrapText="1"/>
    </xf>
    <xf numFmtId="0" fontId="67" fillId="0" borderId="0" xfId="0" applyFont="1"/>
    <xf numFmtId="0" fontId="0" fillId="2" borderId="0" xfId="0" applyFill="1" applyAlignment="1">
      <alignment wrapText="1"/>
    </xf>
    <xf numFmtId="1" fontId="0" fillId="0" borderId="0" xfId="0" applyNumberFormat="1"/>
    <xf numFmtId="49" fontId="0" fillId="0" borderId="0" xfId="0" applyNumberFormat="1"/>
    <xf numFmtId="0" fontId="0" fillId="0" borderId="0" xfId="0" pivotButton="1"/>
    <xf numFmtId="0" fontId="0" fillId="0" borderId="0" xfId="0" applyAlignment="1">
      <alignment horizontal="left"/>
    </xf>
    <xf numFmtId="164" fontId="17" fillId="0" borderId="1" xfId="0" applyNumberFormat="1" applyFont="1" applyBorder="1" applyAlignment="1">
      <alignment vertical="center" wrapText="1"/>
    </xf>
    <xf numFmtId="164" fontId="17" fillId="0" borderId="1" xfId="0" applyNumberFormat="1" applyFont="1" applyBorder="1" applyAlignment="1">
      <alignment horizontal="left" vertical="center" wrapText="1"/>
    </xf>
    <xf numFmtId="1" fontId="17" fillId="0" borderId="1" xfId="0" applyNumberFormat="1" applyFont="1" applyBorder="1" applyAlignment="1">
      <alignment horizontal="left" vertical="center" wrapText="1"/>
    </xf>
    <xf numFmtId="1" fontId="16" fillId="0" borderId="1" xfId="0" applyNumberFormat="1" applyFont="1" applyBorder="1" applyAlignment="1">
      <alignment horizontal="left" vertical="center" wrapText="1"/>
    </xf>
    <xf numFmtId="1" fontId="15" fillId="0" borderId="1" xfId="0" applyNumberFormat="1" applyFont="1" applyBorder="1" applyAlignment="1">
      <alignment horizontal="left" vertical="center" wrapText="1"/>
    </xf>
    <xf numFmtId="2" fontId="16" fillId="0" borderId="1" xfId="0" applyNumberFormat="1" applyFont="1" applyBorder="1" applyAlignment="1">
      <alignment horizontal="left" vertical="center" wrapText="1"/>
    </xf>
    <xf numFmtId="2" fontId="17" fillId="0" borderId="1" xfId="0" applyNumberFormat="1" applyFont="1" applyBorder="1" applyAlignment="1">
      <alignment vertical="center" wrapText="1"/>
    </xf>
    <xf numFmtId="10" fontId="17" fillId="0" borderId="1" xfId="0" applyNumberFormat="1" applyFont="1" applyBorder="1" applyAlignment="1">
      <alignment horizontal="left" vertical="center" wrapText="1"/>
    </xf>
    <xf numFmtId="9" fontId="66" fillId="0" borderId="8" xfId="0" applyNumberFormat="1" applyFont="1" applyBorder="1" applyAlignment="1">
      <alignment horizontal="left" vertical="center" wrapText="1"/>
    </xf>
    <xf numFmtId="0" fontId="0" fillId="0" borderId="1" xfId="0" applyBorder="1" applyAlignment="1">
      <alignment horizontal="center" vertical="center"/>
    </xf>
    <xf numFmtId="0" fontId="68" fillId="0" borderId="1" xfId="0" applyFont="1" applyBorder="1" applyAlignment="1">
      <alignment horizontal="center" vertical="center"/>
    </xf>
    <xf numFmtId="0" fontId="16" fillId="0" borderId="1" xfId="0" applyFont="1" applyBorder="1" applyAlignment="1">
      <alignment horizontal="center" vertical="center" wrapText="1"/>
    </xf>
    <xf numFmtId="0" fontId="35" fillId="0" borderId="1" xfId="0" applyFont="1" applyBorder="1"/>
    <xf numFmtId="9" fontId="66" fillId="0" borderId="1" xfId="0" applyNumberFormat="1" applyFont="1" applyBorder="1" applyAlignment="1">
      <alignment horizontal="left" vertical="center" wrapText="1"/>
    </xf>
    <xf numFmtId="0" fontId="17" fillId="0" borderId="8" xfId="0" applyFont="1" applyBorder="1" applyAlignment="1">
      <alignment vertical="center" wrapText="1"/>
    </xf>
    <xf numFmtId="0" fontId="6" fillId="0" borderId="0" xfId="1" applyFont="1" applyAlignment="1">
      <alignment horizontal="left" vertical="center" wrapText="1"/>
    </xf>
    <xf numFmtId="0" fontId="1" fillId="0" borderId="0" xfId="0" applyFont="1" applyAlignment="1">
      <alignment horizontal="left" vertical="center" wrapText="1"/>
    </xf>
    <xf numFmtId="0" fontId="3" fillId="0" borderId="0" xfId="1" applyAlignment="1">
      <alignment horizontal="left" vertical="center" wrapText="1"/>
    </xf>
    <xf numFmtId="0" fontId="9" fillId="0" borderId="0" xfId="0" applyFont="1" applyAlignment="1">
      <alignment vertical="center" wrapText="1"/>
    </xf>
    <xf numFmtId="0" fontId="1" fillId="0" borderId="0" xfId="0" applyFont="1" applyAlignment="1">
      <alignment vertical="center" wrapText="1"/>
    </xf>
    <xf numFmtId="0" fontId="6" fillId="0" borderId="0" xfId="1" applyFont="1" applyAlignment="1">
      <alignment vertical="center" wrapText="1"/>
    </xf>
    <xf numFmtId="0" fontId="16" fillId="0" borderId="1" xfId="0" applyFont="1" applyBorder="1" applyAlignment="1">
      <alignment horizontal="center" vertical="center" wrapText="1"/>
    </xf>
    <xf numFmtId="0" fontId="16" fillId="0" borderId="1" xfId="0" applyFont="1" applyBorder="1" applyAlignment="1">
      <alignment horizontal="center" vertical="center"/>
    </xf>
    <xf numFmtId="0" fontId="69" fillId="0" borderId="0" xfId="0" applyFont="1" applyAlignment="1">
      <alignment horizontal="center" vertical="center" wrapText="1"/>
    </xf>
    <xf numFmtId="0" fontId="0" fillId="0" borderId="0" xfId="0" applyAlignment="1">
      <alignment horizontal="center" vertical="center" wrapText="1"/>
    </xf>
    <xf numFmtId="0" fontId="0" fillId="0" borderId="0" xfId="0" applyAlignment="1">
      <alignment horizontal="center"/>
    </xf>
    <xf numFmtId="0" fontId="28" fillId="0" borderId="9" xfId="0" applyFont="1" applyBorder="1" applyAlignment="1">
      <alignment horizontal="center" vertical="center" wrapText="1"/>
    </xf>
    <xf numFmtId="0" fontId="28" fillId="0" borderId="10" xfId="0" applyFont="1" applyBorder="1" applyAlignment="1">
      <alignment horizontal="center" vertical="center" wrapText="1"/>
    </xf>
    <xf numFmtId="0" fontId="28" fillId="0" borderId="11" xfId="0" applyFont="1" applyBorder="1" applyAlignment="1">
      <alignment horizontal="center" vertical="center" wrapText="1"/>
    </xf>
    <xf numFmtId="0" fontId="28" fillId="0" borderId="12" xfId="0" applyFont="1" applyBorder="1" applyAlignment="1">
      <alignment horizontal="center" vertical="center" wrapText="1"/>
    </xf>
    <xf numFmtId="0" fontId="28" fillId="0" borderId="6" xfId="0" applyFont="1" applyBorder="1" applyAlignment="1">
      <alignment horizontal="center" vertical="center" wrapText="1"/>
    </xf>
    <xf numFmtId="0" fontId="28" fillId="0" borderId="7" xfId="0" applyFont="1" applyBorder="1" applyAlignment="1">
      <alignment horizontal="center" vertical="center" wrapText="1"/>
    </xf>
    <xf numFmtId="0" fontId="28" fillId="0" borderId="8" xfId="0" applyFont="1" applyBorder="1" applyAlignment="1">
      <alignment horizontal="center" vertical="center" wrapText="1"/>
    </xf>
    <xf numFmtId="0" fontId="0" fillId="0" borderId="6" xfId="0" applyBorder="1" applyAlignment="1">
      <alignment horizontal="center" vertical="center" wrapText="1"/>
    </xf>
    <xf numFmtId="0" fontId="0" fillId="0" borderId="8" xfId="0" applyBorder="1" applyAlignment="1">
      <alignment horizontal="center" vertical="center" wrapText="1"/>
    </xf>
    <xf numFmtId="0" fontId="0" fillId="0" borderId="1" xfId="0" applyBorder="1" applyAlignment="1">
      <alignment horizontal="center" vertical="center" wrapText="1"/>
    </xf>
    <xf numFmtId="0" fontId="3" fillId="0" borderId="1" xfId="1" applyBorder="1" applyAlignment="1">
      <alignment horizontal="center" wrapText="1"/>
    </xf>
    <xf numFmtId="0" fontId="0" fillId="0" borderId="1" xfId="0" applyBorder="1" applyAlignment="1">
      <alignment horizontal="center" wrapText="1"/>
    </xf>
    <xf numFmtId="0" fontId="0" fillId="0" borderId="1" xfId="0" applyBorder="1" applyAlignment="1">
      <alignment horizontal="center"/>
    </xf>
    <xf numFmtId="0" fontId="36" fillId="0" borderId="1" xfId="0" applyFont="1" applyBorder="1" applyAlignment="1">
      <alignment horizontal="center"/>
    </xf>
    <xf numFmtId="0" fontId="41" fillId="0" borderId="1" xfId="0" applyFont="1" applyBorder="1" applyAlignment="1">
      <alignment horizontal="center" wrapText="1"/>
    </xf>
    <xf numFmtId="0" fontId="41" fillId="0" borderId="1" xfId="0" applyFont="1" applyBorder="1" applyAlignment="1">
      <alignment wrapText="1"/>
    </xf>
    <xf numFmtId="0" fontId="35" fillId="0" borderId="1" xfId="0" applyFont="1" applyBorder="1" applyAlignment="1">
      <alignment horizontal="center"/>
    </xf>
    <xf numFmtId="0" fontId="36" fillId="0" borderId="1" xfId="0" applyFont="1" applyBorder="1" applyAlignment="1">
      <alignment horizontal="center" vertical="center" wrapText="1"/>
    </xf>
    <xf numFmtId="0" fontId="36" fillId="0" borderId="1" xfId="0" applyFont="1" applyBorder="1" applyAlignment="1">
      <alignment horizontal="center" vertical="center"/>
    </xf>
    <xf numFmtId="0" fontId="0" fillId="0" borderId="7" xfId="0" applyBorder="1" applyAlignment="1">
      <alignment horizontal="center" vertical="center" wrapText="1"/>
    </xf>
    <xf numFmtId="0" fontId="0" fillId="0" borderId="1" xfId="0" applyBorder="1" applyAlignment="1">
      <alignment horizontal="center" vertical="center"/>
    </xf>
    <xf numFmtId="0" fontId="31" fillId="0" borderId="6" xfId="0" applyFont="1" applyBorder="1" applyAlignment="1">
      <alignment horizontal="center"/>
    </xf>
    <xf numFmtId="0" fontId="31" fillId="0" borderId="7" xfId="0" applyFont="1" applyBorder="1" applyAlignment="1">
      <alignment horizontal="center"/>
    </xf>
    <xf numFmtId="0" fontId="31" fillId="0" borderId="8" xfId="0" applyFont="1" applyBorder="1" applyAlignment="1">
      <alignment horizontal="center"/>
    </xf>
    <xf numFmtId="0" fontId="0" fillId="0" borderId="3" xfId="0" applyBorder="1" applyAlignment="1">
      <alignment horizontal="center" vertical="center"/>
    </xf>
    <xf numFmtId="0" fontId="0" fillId="0" borderId="5" xfId="0" applyBorder="1" applyAlignment="1">
      <alignment horizontal="center" vertical="center"/>
    </xf>
    <xf numFmtId="0" fontId="0" fillId="0" borderId="4" xfId="0" applyBorder="1" applyAlignment="1">
      <alignment horizontal="center" vertical="center"/>
    </xf>
    <xf numFmtId="0" fontId="31" fillId="0" borderId="1" xfId="0" applyFont="1" applyBorder="1" applyAlignment="1">
      <alignment horizontal="center" vertical="center"/>
    </xf>
    <xf numFmtId="0" fontId="31" fillId="0" borderId="1" xfId="0" applyFont="1" applyBorder="1" applyAlignment="1">
      <alignment horizontal="center" wrapText="1"/>
    </xf>
    <xf numFmtId="0" fontId="31" fillId="0" borderId="1" xfId="0" applyFont="1" applyBorder="1" applyAlignment="1">
      <alignment horizontal="center" vertical="center" wrapText="1"/>
    </xf>
    <xf numFmtId="0" fontId="0" fillId="0" borderId="4" xfId="0" applyBorder="1" applyAlignment="1">
      <alignment horizontal="center" vertical="center" wrapText="1"/>
    </xf>
    <xf numFmtId="0" fontId="65" fillId="0" borderId="1" xfId="0" applyFont="1" applyBorder="1" applyAlignment="1">
      <alignment horizontal="center" vertical="center" wrapText="1"/>
    </xf>
    <xf numFmtId="0" fontId="0" fillId="0" borderId="3" xfId="0" applyBorder="1" applyAlignment="1">
      <alignment horizontal="center" vertical="center" wrapText="1"/>
    </xf>
    <xf numFmtId="0" fontId="0" fillId="0" borderId="5" xfId="0" applyBorder="1" applyAlignment="1">
      <alignment horizontal="center" vertical="center" wrapText="1"/>
    </xf>
    <xf numFmtId="0" fontId="65" fillId="0" borderId="1" xfId="0" applyFont="1" applyBorder="1" applyAlignment="1">
      <alignment horizontal="center" vertical="center"/>
    </xf>
    <xf numFmtId="0" fontId="39" fillId="0" borderId="1" xfId="0" applyFont="1" applyBorder="1" applyAlignment="1">
      <alignment horizontal="center" vertical="center"/>
    </xf>
    <xf numFmtId="0" fontId="39" fillId="0" borderId="1" xfId="0" applyFont="1" applyBorder="1" applyAlignment="1">
      <alignment horizontal="center" vertical="center" wrapText="1"/>
    </xf>
    <xf numFmtId="0" fontId="30" fillId="0" borderId="1" xfId="0" applyFont="1" applyBorder="1" applyAlignment="1">
      <alignment horizontal="center" wrapText="1"/>
    </xf>
    <xf numFmtId="0" fontId="30" fillId="0" borderId="1" xfId="0" applyFont="1" applyBorder="1" applyAlignment="1">
      <alignment horizontal="center" vertical="center" wrapText="1"/>
    </xf>
    <xf numFmtId="0" fontId="30" fillId="0" borderId="3" xfId="0" applyFont="1" applyBorder="1" applyAlignment="1">
      <alignment horizontal="center" vertical="center" wrapText="1"/>
    </xf>
    <xf numFmtId="0" fontId="30" fillId="0" borderId="5" xfId="0" applyFont="1" applyBorder="1" applyAlignment="1">
      <alignment horizontal="center" vertical="center" wrapText="1"/>
    </xf>
    <xf numFmtId="0" fontId="30" fillId="0" borderId="4" xfId="0" applyFont="1" applyBorder="1" applyAlignment="1">
      <alignment horizontal="center" vertical="center" wrapText="1"/>
    </xf>
    <xf numFmtId="0" fontId="3" fillId="0" borderId="1" xfId="1" applyBorder="1" applyAlignment="1">
      <alignment horizontal="center" vertical="center" wrapText="1"/>
    </xf>
    <xf numFmtId="0" fontId="32" fillId="0" borderId="1" xfId="0" applyFont="1" applyBorder="1" applyAlignment="1">
      <alignment horizontal="center" vertical="center" wrapText="1"/>
    </xf>
    <xf numFmtId="0" fontId="58" fillId="0" borderId="1" xfId="0" applyFont="1" applyBorder="1" applyAlignment="1">
      <alignment horizontal="center" vertical="center" wrapText="1"/>
    </xf>
    <xf numFmtId="0" fontId="52" fillId="0" borderId="1" xfId="0" applyFont="1" applyBorder="1" applyAlignment="1">
      <alignment horizontal="center" wrapText="1"/>
    </xf>
  </cellXfs>
  <cellStyles count="3">
    <cellStyle name="Hyperlink" xfId="1" builtinId="8"/>
    <cellStyle name="Normal" xfId="0" builtinId="0"/>
    <cellStyle name="Per 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pivotCacheDefinition" Target="pivotCache/pivotCacheDefinition1.xml"/><Relationship Id="rId30"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[reference list.xlsx]pivot_test!PivotTable1</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pivot_test!$B$1:$B$2</c:f>
              <c:strCache>
                <c:ptCount val="1"/>
                <c:pt idx="0">
                  <c:v>Artificial saliva and human donor saliva</c:v>
                </c:pt>
              </c:strCache>
            </c:strRef>
          </c:tx>
          <c:spPr>
            <a:solidFill>
              <a:schemeClr val="accent1"/>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pivot_test!$B$3:$B$18</c:f>
              <c:numCache>
                <c:formatCode>General</c:formatCode>
                <c:ptCount val="15"/>
                <c:pt idx="0">
                  <c:v>50</c:v>
                </c:pt>
              </c:numCache>
            </c:numRef>
          </c:val>
          <c:extLst>
            <c:ext xmlns:c16="http://schemas.microsoft.com/office/drawing/2014/chart" uri="{C3380CC4-5D6E-409C-BE32-E72D297353CC}">
              <c16:uniqueId val="{00000000-D17E-0A4C-9533-B1B595376726}"/>
            </c:ext>
          </c:extLst>
        </c:ser>
        <c:ser>
          <c:idx val="1"/>
          <c:order val="1"/>
          <c:tx>
            <c:strRef>
              <c:f>pivot_test!$C$1:$C$2</c:f>
              <c:strCache>
                <c:ptCount val="1"/>
                <c:pt idx="0">
                  <c:v>B. thuringiensis</c:v>
                </c:pt>
              </c:strCache>
            </c:strRef>
          </c:tx>
          <c:spPr>
            <a:solidFill>
              <a:schemeClr val="accent2"/>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pivot_test!$C$3:$C$18</c:f>
              <c:numCache>
                <c:formatCode>General</c:formatCode>
                <c:ptCount val="15"/>
                <c:pt idx="7">
                  <c:v>6</c:v>
                </c:pt>
                <c:pt idx="8">
                  <c:v>18</c:v>
                </c:pt>
              </c:numCache>
            </c:numRef>
          </c:val>
          <c:extLst>
            <c:ext xmlns:c16="http://schemas.microsoft.com/office/drawing/2014/chart" uri="{C3380CC4-5D6E-409C-BE32-E72D297353CC}">
              <c16:uniqueId val="{00000002-D17E-0A4C-9533-B1B595376726}"/>
            </c:ext>
          </c:extLst>
        </c:ser>
        <c:ser>
          <c:idx val="2"/>
          <c:order val="2"/>
          <c:tx>
            <c:strRef>
              <c:f>pivot_test!$D$1:$D$2</c:f>
              <c:strCache>
                <c:ptCount val="1"/>
                <c:pt idx="0">
                  <c:v>cinetobacter baumannii</c:v>
                </c:pt>
              </c:strCache>
            </c:strRef>
          </c:tx>
          <c:spPr>
            <a:solidFill>
              <a:schemeClr val="accent3"/>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pivot_test!$D$3:$D$18</c:f>
              <c:numCache>
                <c:formatCode>General</c:formatCode>
                <c:ptCount val="15"/>
                <c:pt idx="6">
                  <c:v>25</c:v>
                </c:pt>
              </c:numCache>
            </c:numRef>
          </c:val>
          <c:extLst>
            <c:ext xmlns:c16="http://schemas.microsoft.com/office/drawing/2014/chart" uri="{C3380CC4-5D6E-409C-BE32-E72D297353CC}">
              <c16:uniqueId val="{00000003-D17E-0A4C-9533-B1B595376726}"/>
            </c:ext>
          </c:extLst>
        </c:ser>
        <c:ser>
          <c:idx val="3"/>
          <c:order val="3"/>
          <c:tx>
            <c:strRef>
              <c:f>pivot_test!$E$1:$E$2</c:f>
              <c:strCache>
                <c:ptCount val="1"/>
                <c:pt idx="0">
                  <c:v>E. coli</c:v>
                </c:pt>
              </c:strCache>
            </c:strRef>
          </c:tx>
          <c:spPr>
            <a:solidFill>
              <a:schemeClr val="accent4"/>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pivot_test!$E$3:$E$18</c:f>
              <c:numCache>
                <c:formatCode>General</c:formatCode>
                <c:ptCount val="15"/>
                <c:pt idx="7">
                  <c:v>6</c:v>
                </c:pt>
                <c:pt idx="8">
                  <c:v>18</c:v>
                </c:pt>
              </c:numCache>
            </c:numRef>
          </c:val>
          <c:extLst>
            <c:ext xmlns:c16="http://schemas.microsoft.com/office/drawing/2014/chart" uri="{C3380CC4-5D6E-409C-BE32-E72D297353CC}">
              <c16:uniqueId val="{00000004-D17E-0A4C-9533-B1B595376726}"/>
            </c:ext>
          </c:extLst>
        </c:ser>
        <c:ser>
          <c:idx val="4"/>
          <c:order val="4"/>
          <c:tx>
            <c:strRef>
              <c:f>pivot_test!$F$1:$F$2</c:f>
              <c:strCache>
                <c:ptCount val="1"/>
                <c:pt idx="0">
                  <c:v>Escherichia coli</c:v>
                </c:pt>
              </c:strCache>
            </c:strRef>
          </c:tx>
          <c:spPr>
            <a:solidFill>
              <a:schemeClr val="accent5"/>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pivot_test!$F$3:$F$18</c:f>
              <c:numCache>
                <c:formatCode>General</c:formatCode>
                <c:ptCount val="15"/>
                <c:pt idx="3">
                  <c:v>2</c:v>
                </c:pt>
              </c:numCache>
            </c:numRef>
          </c:val>
          <c:extLst>
            <c:ext xmlns:c16="http://schemas.microsoft.com/office/drawing/2014/chart" uri="{C3380CC4-5D6E-409C-BE32-E72D297353CC}">
              <c16:uniqueId val="{00000005-D17E-0A4C-9533-B1B595376726}"/>
            </c:ext>
          </c:extLst>
        </c:ser>
        <c:ser>
          <c:idx val="5"/>
          <c:order val="5"/>
          <c:tx>
            <c:strRef>
              <c:f>pivot_test!$G$1:$G$2</c:f>
              <c:strCache>
                <c:ptCount val="1"/>
                <c:pt idx="0">
                  <c:v>HAV</c:v>
                </c:pt>
              </c:strCache>
            </c:strRef>
          </c:tx>
          <c:spPr>
            <a:solidFill>
              <a:schemeClr val="accent6"/>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pivot_test!$G$3:$G$18</c:f>
              <c:numCache>
                <c:formatCode>General</c:formatCode>
                <c:ptCount val="15"/>
                <c:pt idx="12">
                  <c:v>2</c:v>
                </c:pt>
              </c:numCache>
            </c:numRef>
          </c:val>
          <c:extLst>
            <c:ext xmlns:c16="http://schemas.microsoft.com/office/drawing/2014/chart" uri="{C3380CC4-5D6E-409C-BE32-E72D297353CC}">
              <c16:uniqueId val="{00000006-D17E-0A4C-9533-B1B595376726}"/>
            </c:ext>
          </c:extLst>
        </c:ser>
        <c:ser>
          <c:idx val="6"/>
          <c:order val="6"/>
          <c:tx>
            <c:strRef>
              <c:f>pivot_test!$H$1:$H$2</c:f>
              <c:strCache>
                <c:ptCount val="1"/>
                <c:pt idx="0">
                  <c:v>HCoV 229E</c:v>
                </c:pt>
              </c:strCache>
            </c:strRef>
          </c:tx>
          <c:spPr>
            <a:solidFill>
              <a:schemeClr val="accent1">
                <a:lumMod val="6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pivot_test!$H$3:$H$18</c:f>
              <c:numCache>
                <c:formatCode>General</c:formatCode>
                <c:ptCount val="15"/>
                <c:pt idx="2">
                  <c:v>6</c:v>
                </c:pt>
              </c:numCache>
            </c:numRef>
          </c:val>
          <c:extLst>
            <c:ext xmlns:c16="http://schemas.microsoft.com/office/drawing/2014/chart" uri="{C3380CC4-5D6E-409C-BE32-E72D297353CC}">
              <c16:uniqueId val="{00000007-D17E-0A4C-9533-B1B595376726}"/>
            </c:ext>
          </c:extLst>
        </c:ser>
        <c:ser>
          <c:idx val="7"/>
          <c:order val="7"/>
          <c:tx>
            <c:strRef>
              <c:f>pivot_test!$I$1:$I$2</c:f>
              <c:strCache>
                <c:ptCount val="1"/>
                <c:pt idx="0">
                  <c:v>HCoV-229E</c:v>
                </c:pt>
              </c:strCache>
            </c:strRef>
          </c:tx>
          <c:spPr>
            <a:solidFill>
              <a:schemeClr val="accent2">
                <a:lumMod val="6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pivot_test!$I$3:$I$18</c:f>
              <c:numCache>
                <c:formatCode>General</c:formatCode>
                <c:ptCount val="15"/>
                <c:pt idx="2">
                  <c:v>4</c:v>
                </c:pt>
              </c:numCache>
            </c:numRef>
          </c:val>
          <c:extLst>
            <c:ext xmlns:c16="http://schemas.microsoft.com/office/drawing/2014/chart" uri="{C3380CC4-5D6E-409C-BE32-E72D297353CC}">
              <c16:uniqueId val="{00000008-D17E-0A4C-9533-B1B595376726}"/>
            </c:ext>
          </c:extLst>
        </c:ser>
        <c:ser>
          <c:idx val="8"/>
          <c:order val="8"/>
          <c:tx>
            <c:strRef>
              <c:f>pivot_test!$J$1:$J$2</c:f>
              <c:strCache>
                <c:ptCount val="1"/>
                <c:pt idx="0">
                  <c:v>HCoV-OC43</c:v>
                </c:pt>
              </c:strCache>
            </c:strRef>
          </c:tx>
          <c:spPr>
            <a:solidFill>
              <a:schemeClr val="accent3">
                <a:lumMod val="6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pivot_test!$J$3:$J$18</c:f>
              <c:numCache>
                <c:formatCode>General</c:formatCode>
                <c:ptCount val="15"/>
                <c:pt idx="2">
                  <c:v>8</c:v>
                </c:pt>
              </c:numCache>
            </c:numRef>
          </c:val>
          <c:extLst>
            <c:ext xmlns:c16="http://schemas.microsoft.com/office/drawing/2014/chart" uri="{C3380CC4-5D6E-409C-BE32-E72D297353CC}">
              <c16:uniqueId val="{00000009-D17E-0A4C-9533-B1B595376726}"/>
            </c:ext>
          </c:extLst>
        </c:ser>
        <c:ser>
          <c:idx val="9"/>
          <c:order val="9"/>
          <c:tx>
            <c:strRef>
              <c:f>pivot_test!$K$1:$K$2</c:f>
              <c:strCache>
                <c:ptCount val="1"/>
                <c:pt idx="0">
                  <c:v>HPIV-3</c:v>
                </c:pt>
              </c:strCache>
            </c:strRef>
          </c:tx>
          <c:spPr>
            <a:solidFill>
              <a:schemeClr val="accent4">
                <a:lumMod val="6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pivot_test!$K$3:$K$18</c:f>
              <c:numCache>
                <c:formatCode>General</c:formatCode>
                <c:ptCount val="15"/>
                <c:pt idx="13">
                  <c:v>3</c:v>
                </c:pt>
              </c:numCache>
            </c:numRef>
          </c:val>
          <c:extLst>
            <c:ext xmlns:c16="http://schemas.microsoft.com/office/drawing/2014/chart" uri="{C3380CC4-5D6E-409C-BE32-E72D297353CC}">
              <c16:uniqueId val="{0000000A-D17E-0A4C-9533-B1B595376726}"/>
            </c:ext>
          </c:extLst>
        </c:ser>
        <c:ser>
          <c:idx val="10"/>
          <c:order val="10"/>
          <c:tx>
            <c:strRef>
              <c:f>pivot_test!$L$1:$L$2</c:f>
              <c:strCache>
                <c:ptCount val="1"/>
                <c:pt idx="0">
                  <c:v>human rhinovirus</c:v>
                </c:pt>
              </c:strCache>
            </c:strRef>
          </c:tx>
          <c:spPr>
            <a:solidFill>
              <a:schemeClr val="accent5">
                <a:lumMod val="6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pivot_test!$L$3:$L$18</c:f>
              <c:numCache>
                <c:formatCode>General</c:formatCode>
                <c:ptCount val="15"/>
                <c:pt idx="11">
                  <c:v>1</c:v>
                </c:pt>
              </c:numCache>
            </c:numRef>
          </c:val>
          <c:extLst>
            <c:ext xmlns:c16="http://schemas.microsoft.com/office/drawing/2014/chart" uri="{C3380CC4-5D6E-409C-BE32-E72D297353CC}">
              <c16:uniqueId val="{0000000B-D17E-0A4C-9533-B1B595376726}"/>
            </c:ext>
          </c:extLst>
        </c:ser>
        <c:ser>
          <c:idx val="11"/>
          <c:order val="11"/>
          <c:tx>
            <c:strRef>
              <c:f>pivot_test!$M$1:$M$2</c:f>
              <c:strCache>
                <c:ptCount val="1"/>
                <c:pt idx="0">
                  <c:v>MNV-1</c:v>
                </c:pt>
              </c:strCache>
            </c:strRef>
          </c:tx>
          <c:spPr>
            <a:solidFill>
              <a:schemeClr val="accent6">
                <a:lumMod val="6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pivot_test!$M$3:$M$18</c:f>
              <c:numCache>
                <c:formatCode>General</c:formatCode>
                <c:ptCount val="15"/>
                <c:pt idx="1">
                  <c:v>2</c:v>
                </c:pt>
                <c:pt idx="2">
                  <c:v>4</c:v>
                </c:pt>
              </c:numCache>
            </c:numRef>
          </c:val>
          <c:extLst>
            <c:ext xmlns:c16="http://schemas.microsoft.com/office/drawing/2014/chart" uri="{C3380CC4-5D6E-409C-BE32-E72D297353CC}">
              <c16:uniqueId val="{0000000C-D17E-0A4C-9533-B1B595376726}"/>
            </c:ext>
          </c:extLst>
        </c:ser>
        <c:ser>
          <c:idx val="12"/>
          <c:order val="12"/>
          <c:tx>
            <c:strRef>
              <c:f>pivot_test!$N$1:$N$2</c:f>
              <c:strCache>
                <c:ptCount val="1"/>
                <c:pt idx="0">
                  <c:v>MS-2</c:v>
                </c:pt>
              </c:strCache>
            </c:strRef>
          </c:tx>
          <c:spPr>
            <a:solidFill>
              <a:schemeClr val="accent1">
                <a:lumMod val="80000"/>
                <a:lumOff val="2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pivot_test!$N$3:$N$18</c:f>
              <c:numCache>
                <c:formatCode>General</c:formatCode>
                <c:ptCount val="15"/>
                <c:pt idx="8">
                  <c:v>18</c:v>
                </c:pt>
              </c:numCache>
            </c:numRef>
          </c:val>
          <c:extLst>
            <c:ext xmlns:c16="http://schemas.microsoft.com/office/drawing/2014/chart" uri="{C3380CC4-5D6E-409C-BE32-E72D297353CC}">
              <c16:uniqueId val="{0000000D-D17E-0A4C-9533-B1B595376726}"/>
            </c:ext>
          </c:extLst>
        </c:ser>
        <c:ser>
          <c:idx val="13"/>
          <c:order val="13"/>
          <c:tx>
            <c:strRef>
              <c:f>pivot_test!$O$1:$O$2</c:f>
              <c:strCache>
                <c:ptCount val="1"/>
                <c:pt idx="0">
                  <c:v>MS2 </c:v>
                </c:pt>
              </c:strCache>
            </c:strRef>
          </c:tx>
          <c:spPr>
            <a:solidFill>
              <a:schemeClr val="accent2">
                <a:lumMod val="80000"/>
                <a:lumOff val="2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pivot_test!$O$3:$O$18</c:f>
              <c:numCache>
                <c:formatCode>General</c:formatCode>
                <c:ptCount val="15"/>
                <c:pt idx="2">
                  <c:v>12</c:v>
                </c:pt>
              </c:numCache>
            </c:numRef>
          </c:val>
          <c:extLst>
            <c:ext xmlns:c16="http://schemas.microsoft.com/office/drawing/2014/chart" uri="{C3380CC4-5D6E-409C-BE32-E72D297353CC}">
              <c16:uniqueId val="{0000000E-D17E-0A4C-9533-B1B595376726}"/>
            </c:ext>
          </c:extLst>
        </c:ser>
        <c:ser>
          <c:idx val="14"/>
          <c:order val="14"/>
          <c:tx>
            <c:strRef>
              <c:f>pivot_test!$P$1:$P$2</c:f>
              <c:strCache>
                <c:ptCount val="1"/>
                <c:pt idx="0">
                  <c:v>MS2，ΦX174</c:v>
                </c:pt>
              </c:strCache>
            </c:strRef>
          </c:tx>
          <c:spPr>
            <a:solidFill>
              <a:schemeClr val="accent3">
                <a:lumMod val="80000"/>
                <a:lumOff val="2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pivot_test!$P$3:$P$18</c:f>
              <c:numCache>
                <c:formatCode>General</c:formatCode>
                <c:ptCount val="15"/>
                <c:pt idx="3">
                  <c:v>1</c:v>
                </c:pt>
              </c:numCache>
            </c:numRef>
          </c:val>
          <c:extLst>
            <c:ext xmlns:c16="http://schemas.microsoft.com/office/drawing/2014/chart" uri="{C3380CC4-5D6E-409C-BE32-E72D297353CC}">
              <c16:uniqueId val="{0000000F-D17E-0A4C-9533-B1B595376726}"/>
            </c:ext>
          </c:extLst>
        </c:ser>
        <c:ser>
          <c:idx val="15"/>
          <c:order val="15"/>
          <c:tx>
            <c:strRef>
              <c:f>pivot_test!$Q$1:$Q$2</c:f>
              <c:strCache>
                <c:ptCount val="1"/>
                <c:pt idx="0">
                  <c:v>Norovirus</c:v>
                </c:pt>
              </c:strCache>
            </c:strRef>
          </c:tx>
          <c:spPr>
            <a:solidFill>
              <a:schemeClr val="accent4">
                <a:lumMod val="80000"/>
                <a:lumOff val="2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pivot_test!$Q$3:$Q$18</c:f>
              <c:numCache>
                <c:formatCode>General</c:formatCode>
                <c:ptCount val="15"/>
                <c:pt idx="10">
                  <c:v>6</c:v>
                </c:pt>
              </c:numCache>
            </c:numRef>
          </c:val>
          <c:extLst>
            <c:ext xmlns:c16="http://schemas.microsoft.com/office/drawing/2014/chart" uri="{C3380CC4-5D6E-409C-BE32-E72D297353CC}">
              <c16:uniqueId val="{00000010-D17E-0A4C-9533-B1B595376726}"/>
            </c:ext>
          </c:extLst>
        </c:ser>
        <c:ser>
          <c:idx val="16"/>
          <c:order val="16"/>
          <c:tx>
            <c:strRef>
              <c:f>pivot_test!$R$1:$R$2</c:f>
              <c:strCache>
                <c:ptCount val="1"/>
                <c:pt idx="0">
                  <c:v>NoV GII.4 (A mixture of GI, GII and MNV-1)</c:v>
                </c:pt>
              </c:strCache>
            </c:strRef>
          </c:tx>
          <c:spPr>
            <a:solidFill>
              <a:schemeClr val="accent5">
                <a:lumMod val="80000"/>
                <a:lumOff val="2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pivot_test!$R$3:$R$18</c:f>
              <c:numCache>
                <c:formatCode>General</c:formatCode>
                <c:ptCount val="15"/>
                <c:pt idx="9">
                  <c:v>2</c:v>
                </c:pt>
              </c:numCache>
            </c:numRef>
          </c:val>
          <c:extLst>
            <c:ext xmlns:c16="http://schemas.microsoft.com/office/drawing/2014/chart" uri="{C3380CC4-5D6E-409C-BE32-E72D297353CC}">
              <c16:uniqueId val="{00000011-D17E-0A4C-9533-B1B595376726}"/>
            </c:ext>
          </c:extLst>
        </c:ser>
        <c:ser>
          <c:idx val="17"/>
          <c:order val="17"/>
          <c:tx>
            <c:strRef>
              <c:f>pivot_test!$S$1:$S$2</c:f>
              <c:strCache>
                <c:ptCount val="1"/>
                <c:pt idx="0">
                  <c:v>Phi6</c:v>
                </c:pt>
              </c:strCache>
            </c:strRef>
          </c:tx>
          <c:spPr>
            <a:solidFill>
              <a:schemeClr val="accent6">
                <a:lumMod val="80000"/>
                <a:lumOff val="2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pivot_test!$S$3:$S$18</c:f>
              <c:numCache>
                <c:formatCode>General</c:formatCode>
                <c:ptCount val="15"/>
                <c:pt idx="2">
                  <c:v>12</c:v>
                </c:pt>
              </c:numCache>
            </c:numRef>
          </c:val>
          <c:extLst>
            <c:ext xmlns:c16="http://schemas.microsoft.com/office/drawing/2014/chart" uri="{C3380CC4-5D6E-409C-BE32-E72D297353CC}">
              <c16:uniqueId val="{00000012-D17E-0A4C-9533-B1B595376726}"/>
            </c:ext>
          </c:extLst>
        </c:ser>
        <c:ser>
          <c:idx val="18"/>
          <c:order val="18"/>
          <c:tx>
            <c:strRef>
              <c:f>pivot_test!$T$1:$T$2</c:f>
              <c:strCache>
                <c:ptCount val="1"/>
                <c:pt idx="0">
                  <c:v>PV-1</c:v>
                </c:pt>
              </c:strCache>
            </c:strRef>
          </c:tx>
          <c:spPr>
            <a:solidFill>
              <a:schemeClr val="accent1">
                <a:lumMod val="8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pivot_test!$T$3:$T$18</c:f>
              <c:numCache>
                <c:formatCode>General</c:formatCode>
                <c:ptCount val="15"/>
                <c:pt idx="7">
                  <c:v>6</c:v>
                </c:pt>
                <c:pt idx="8">
                  <c:v>6</c:v>
                </c:pt>
              </c:numCache>
            </c:numRef>
          </c:val>
          <c:extLst>
            <c:ext xmlns:c16="http://schemas.microsoft.com/office/drawing/2014/chart" uri="{C3380CC4-5D6E-409C-BE32-E72D297353CC}">
              <c16:uniqueId val="{00000013-D17E-0A4C-9533-B1B595376726}"/>
            </c:ext>
          </c:extLst>
        </c:ser>
        <c:ser>
          <c:idx val="19"/>
          <c:order val="19"/>
          <c:tx>
            <c:strRef>
              <c:f>pivot_test!$U$1:$U$2</c:f>
              <c:strCache>
                <c:ptCount val="1"/>
                <c:pt idx="0">
                  <c:v>RV-14</c:v>
                </c:pt>
              </c:strCache>
            </c:strRef>
          </c:tx>
          <c:spPr>
            <a:solidFill>
              <a:schemeClr val="accent2">
                <a:lumMod val="8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pivot_test!$U$3:$U$18</c:f>
              <c:numCache>
                <c:formatCode>General</c:formatCode>
                <c:ptCount val="15"/>
                <c:pt idx="13">
                  <c:v>3</c:v>
                </c:pt>
              </c:numCache>
            </c:numRef>
          </c:val>
          <c:extLst>
            <c:ext xmlns:c16="http://schemas.microsoft.com/office/drawing/2014/chart" uri="{C3380CC4-5D6E-409C-BE32-E72D297353CC}">
              <c16:uniqueId val="{00000014-D17E-0A4C-9533-B1B595376726}"/>
            </c:ext>
          </c:extLst>
        </c:ser>
        <c:ser>
          <c:idx val="20"/>
          <c:order val="20"/>
          <c:tx>
            <c:strRef>
              <c:f>pivot_test!$V$1:$V$2</c:f>
              <c:strCache>
                <c:ptCount val="1"/>
                <c:pt idx="0">
                  <c:v>S. aureus</c:v>
                </c:pt>
              </c:strCache>
            </c:strRef>
          </c:tx>
          <c:spPr>
            <a:solidFill>
              <a:schemeClr val="accent3">
                <a:lumMod val="8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pivot_test!$V$3:$V$18</c:f>
              <c:numCache>
                <c:formatCode>General</c:formatCode>
                <c:ptCount val="15"/>
                <c:pt idx="7">
                  <c:v>6</c:v>
                </c:pt>
                <c:pt idx="8">
                  <c:v>18</c:v>
                </c:pt>
              </c:numCache>
            </c:numRef>
          </c:val>
          <c:extLst>
            <c:ext xmlns:c16="http://schemas.microsoft.com/office/drawing/2014/chart" uri="{C3380CC4-5D6E-409C-BE32-E72D297353CC}">
              <c16:uniqueId val="{00000015-D17E-0A4C-9533-B1B595376726}"/>
            </c:ext>
          </c:extLst>
        </c:ser>
        <c:ser>
          <c:idx val="21"/>
          <c:order val="21"/>
          <c:tx>
            <c:strRef>
              <c:f>pivot_test!$W$1:$W$2</c:f>
              <c:strCache>
                <c:ptCount val="1"/>
                <c:pt idx="0">
                  <c:v>SARS-CoV-2</c:v>
                </c:pt>
              </c:strCache>
            </c:strRef>
          </c:tx>
          <c:spPr>
            <a:solidFill>
              <a:schemeClr val="accent4">
                <a:lumMod val="8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pivot_test!$W$3:$W$18</c:f>
              <c:numCache>
                <c:formatCode>General</c:formatCode>
                <c:ptCount val="15"/>
                <c:pt idx="0">
                  <c:v>11</c:v>
                </c:pt>
                <c:pt idx="2">
                  <c:v>16</c:v>
                </c:pt>
              </c:numCache>
            </c:numRef>
          </c:val>
          <c:extLst>
            <c:ext xmlns:c16="http://schemas.microsoft.com/office/drawing/2014/chart" uri="{C3380CC4-5D6E-409C-BE32-E72D297353CC}">
              <c16:uniqueId val="{00000016-D17E-0A4C-9533-B1B595376726}"/>
            </c:ext>
          </c:extLst>
        </c:ser>
        <c:ser>
          <c:idx val="22"/>
          <c:order val="22"/>
          <c:tx>
            <c:strRef>
              <c:f>pivot_test!$X$1:$X$2</c:f>
              <c:strCache>
                <c:ptCount val="1"/>
                <c:pt idx="0">
                  <c:v>Staphylococcus aureus</c:v>
                </c:pt>
              </c:strCache>
            </c:strRef>
          </c:tx>
          <c:spPr>
            <a:solidFill>
              <a:schemeClr val="accent5">
                <a:lumMod val="8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pivot_test!$X$3:$X$18</c:f>
              <c:numCache>
                <c:formatCode>General</c:formatCode>
                <c:ptCount val="15"/>
                <c:pt idx="8">
                  <c:v>6</c:v>
                </c:pt>
              </c:numCache>
            </c:numRef>
          </c:val>
          <c:extLst>
            <c:ext xmlns:c16="http://schemas.microsoft.com/office/drawing/2014/chart" uri="{C3380CC4-5D6E-409C-BE32-E72D297353CC}">
              <c16:uniqueId val="{00000017-D17E-0A4C-9533-B1B595376726}"/>
            </c:ext>
          </c:extLst>
        </c:ser>
        <c:ser>
          <c:idx val="23"/>
          <c:order val="23"/>
          <c:tx>
            <c:strRef>
              <c:f>pivot_test!$Y$1:$Y$2</c:f>
              <c:strCache>
                <c:ptCount val="1"/>
                <c:pt idx="0">
                  <c:v>Staphylococcus aureus (bacteria)</c:v>
                </c:pt>
              </c:strCache>
            </c:strRef>
          </c:tx>
          <c:spPr>
            <a:solidFill>
              <a:schemeClr val="accent6">
                <a:lumMod val="8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pivot_test!$Y$3:$Y$18</c:f>
              <c:numCache>
                <c:formatCode>General</c:formatCode>
                <c:ptCount val="15"/>
                <c:pt idx="4">
                  <c:v>1</c:v>
                </c:pt>
              </c:numCache>
            </c:numRef>
          </c:val>
          <c:extLst>
            <c:ext xmlns:c16="http://schemas.microsoft.com/office/drawing/2014/chart" uri="{C3380CC4-5D6E-409C-BE32-E72D297353CC}">
              <c16:uniqueId val="{00000018-D17E-0A4C-9533-B1B595376726}"/>
            </c:ext>
          </c:extLst>
        </c:ser>
        <c:ser>
          <c:idx val="24"/>
          <c:order val="24"/>
          <c:tx>
            <c:strRef>
              <c:f>pivot_test!$Z$1:$Z$2</c:f>
              <c:strCache>
                <c:ptCount val="1"/>
                <c:pt idx="0">
                  <c:v>Streptococcus pyogenes, carbapenem-resistant E-coli, MRSA and Klebsiella pneumoniae</c:v>
                </c:pt>
              </c:strCache>
            </c:strRef>
          </c:tx>
          <c:spPr>
            <a:solidFill>
              <a:schemeClr val="accent1">
                <a:lumMod val="60000"/>
                <a:lumOff val="4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pivot_test!$Z$3:$Z$18</c:f>
              <c:numCache>
                <c:formatCode>General</c:formatCode>
                <c:ptCount val="15"/>
                <c:pt idx="5">
                  <c:v>4</c:v>
                </c:pt>
              </c:numCache>
            </c:numRef>
          </c:val>
          <c:extLst>
            <c:ext xmlns:c16="http://schemas.microsoft.com/office/drawing/2014/chart" uri="{C3380CC4-5D6E-409C-BE32-E72D297353CC}">
              <c16:uniqueId val="{00000019-D17E-0A4C-9533-B1B595376726}"/>
            </c:ext>
          </c:extLst>
        </c:ser>
        <c:ser>
          <c:idx val="25"/>
          <c:order val="25"/>
          <c:tx>
            <c:strRef>
              <c:f>pivot_test!$AA$1:$AA$2</c:f>
              <c:strCache>
                <c:ptCount val="1"/>
                <c:pt idx="0">
                  <c:v>Wa strain of human rotavirus</c:v>
                </c:pt>
              </c:strCache>
            </c:strRef>
          </c:tx>
          <c:spPr>
            <a:solidFill>
              <a:schemeClr val="accent2">
                <a:lumMod val="60000"/>
                <a:lumOff val="40000"/>
              </a:schemeClr>
            </a:solidFill>
            <a:ln>
              <a:noFill/>
            </a:ln>
            <a:effectLst/>
          </c:spPr>
          <c:invertIfNegative val="0"/>
          <c:cat>
            <c:strRef>
              <c:f>pivot_test!$A$3:$A$18</c:f>
              <c:strCache>
                <c:ptCount val="15"/>
                <c:pt idx="0">
                  <c:v>2022</c:v>
                </c:pt>
                <c:pt idx="1">
                  <c:v>2023</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strCache>
            </c:strRef>
          </c:cat>
          <c:val>
            <c:numRef>
              <c:f>pivot_test!$AA$3:$AA$18</c:f>
              <c:numCache>
                <c:formatCode>General</c:formatCode>
                <c:ptCount val="15"/>
                <c:pt idx="14">
                  <c:v>6</c:v>
                </c:pt>
              </c:numCache>
            </c:numRef>
          </c:val>
          <c:extLst>
            <c:ext xmlns:c16="http://schemas.microsoft.com/office/drawing/2014/chart" uri="{C3380CC4-5D6E-409C-BE32-E72D297353CC}">
              <c16:uniqueId val="{0000001A-D17E-0A4C-9533-B1B595376726}"/>
            </c:ext>
          </c:extLst>
        </c:ser>
        <c:dLbls>
          <c:showLegendKey val="0"/>
          <c:showVal val="0"/>
          <c:showCatName val="0"/>
          <c:showSerName val="0"/>
          <c:showPercent val="0"/>
          <c:showBubbleSize val="0"/>
        </c:dLbls>
        <c:gapWidth val="219"/>
        <c:overlap val="-27"/>
        <c:axId val="1105906640"/>
        <c:axId val="639166240"/>
      </c:barChart>
      <c:catAx>
        <c:axId val="1105906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166240"/>
        <c:crosses val="autoZero"/>
        <c:auto val="1"/>
        <c:lblAlgn val="ctr"/>
        <c:lblOffset val="100"/>
        <c:noMultiLvlLbl val="0"/>
      </c:catAx>
      <c:valAx>
        <c:axId val="6391662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5906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'202'!$I$40</c:f>
              <c:strCache>
                <c:ptCount val="1"/>
                <c:pt idx="0">
                  <c:v>n</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23D-5641-B1FC-D69336722F8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23D-5641-B1FC-D69336722F8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23D-5641-B1FC-D69336722F84}"/>
              </c:ext>
            </c:extLst>
          </c:dPt>
          <c:cat>
            <c:strRef>
              <c:f>'202'!$H$41:$H$43</c:f>
              <c:strCache>
                <c:ptCount val="3"/>
                <c:pt idx="0">
                  <c:v>hand to surface</c:v>
                </c:pt>
                <c:pt idx="1">
                  <c:v>surface to hand</c:v>
                </c:pt>
                <c:pt idx="2">
                  <c:v>both</c:v>
                </c:pt>
              </c:strCache>
            </c:strRef>
          </c:cat>
          <c:val>
            <c:numRef>
              <c:f>'202'!$I$41:$I$43</c:f>
              <c:numCache>
                <c:formatCode>General</c:formatCode>
                <c:ptCount val="3"/>
                <c:pt idx="0">
                  <c:v>4</c:v>
                </c:pt>
                <c:pt idx="1">
                  <c:v>8</c:v>
                </c:pt>
                <c:pt idx="2">
                  <c:v>9</c:v>
                </c:pt>
              </c:numCache>
            </c:numRef>
          </c:val>
          <c:extLst>
            <c:ext xmlns:c16="http://schemas.microsoft.com/office/drawing/2014/chart" uri="{C3380CC4-5D6E-409C-BE32-E72D297353CC}">
              <c16:uniqueId val="{00000000-ADD2-0640-84C7-D26A8D5DDFC0}"/>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'202'!$O$7</c:f>
              <c:strCache>
                <c:ptCount val="1"/>
                <c:pt idx="0">
                  <c:v>n</c:v>
                </c:pt>
              </c:strCache>
            </c:strRef>
          </c:tx>
          <c:spPr>
            <a:solidFill>
              <a:schemeClr val="accent1"/>
            </a:solidFill>
            <a:ln>
              <a:noFill/>
            </a:ln>
            <a:effectLst/>
          </c:spPr>
          <c:invertIfNegative val="0"/>
          <c:cat>
            <c:strRef>
              <c:f>'202'!$N$8:$N$38</c:f>
              <c:strCache>
                <c:ptCount val="31"/>
                <c:pt idx="0">
                  <c:v>Culture of S. rubidea ATCC 11634, M. luteus ATCC 533, and PDR-1 phage.</c:v>
                </c:pt>
                <c:pt idx="1">
                  <c:v>Campylobacter</c:v>
                </c:pt>
                <c:pt idx="2">
                  <c:v>E. aerogenes</c:v>
                </c:pt>
                <c:pt idx="3">
                  <c:v>E. coli (bacteria)</c:v>
                </c:pt>
                <c:pt idx="4">
                  <c:v>Liquid: beetroot juice</c:v>
                </c:pt>
                <c:pt idx="5">
                  <c:v>Micrococcus luteus</c:v>
                </c:pt>
                <c:pt idx="6">
                  <c:v>Murine norovirus (MNV-1)</c:v>
                </c:pt>
                <c:pt idx="7">
                  <c:v>Human NoVs </c:v>
                </c:pt>
                <c:pt idx="8">
                  <c:v>S. aureus</c:v>
                </c:pt>
                <c:pt idx="9">
                  <c:v>Serratia marcescens</c:v>
                </c:pt>
                <c:pt idx="10">
                  <c:v>Artificial saliva and human donor saliva</c:v>
                </c:pt>
                <c:pt idx="11">
                  <c:v>B. thuringiensis</c:v>
                </c:pt>
                <c:pt idx="12">
                  <c:v>Cinetobacter baumannii</c:v>
                </c:pt>
                <c:pt idx="13">
                  <c:v>HAV</c:v>
                </c:pt>
                <c:pt idx="14">
                  <c:v>HCoV 229E</c:v>
                </c:pt>
                <c:pt idx="15">
                  <c:v>HCoV-OC43</c:v>
                </c:pt>
                <c:pt idx="16">
                  <c:v>HPIV-3</c:v>
                </c:pt>
                <c:pt idx="17">
                  <c:v>Human rhinovirus</c:v>
                </c:pt>
                <c:pt idx="18">
                  <c:v>MS2</c:v>
                </c:pt>
                <c:pt idx="19">
                  <c:v>ΦX174</c:v>
                </c:pt>
                <c:pt idx="20">
                  <c:v>Norovirus  (feline calicivirus (FCV))</c:v>
                </c:pt>
                <c:pt idx="21">
                  <c:v>A mixture of GI, GII and MNV-1</c:v>
                </c:pt>
                <c:pt idx="22">
                  <c:v>Phi6</c:v>
                </c:pt>
                <c:pt idx="23">
                  <c:v>PV-1</c:v>
                </c:pt>
                <c:pt idx="24">
                  <c:v>RV-14</c:v>
                </c:pt>
                <c:pt idx="25">
                  <c:v>SARS-CoV-2</c:v>
                </c:pt>
                <c:pt idx="26">
                  <c:v>Streptococcus pyogenes</c:v>
                </c:pt>
                <c:pt idx="27">
                  <c:v>Carbapenem-resistant E-coli</c:v>
                </c:pt>
                <c:pt idx="28">
                  <c:v>MRSA</c:v>
                </c:pt>
                <c:pt idx="29">
                  <c:v>Klebsiella pneumoniae</c:v>
                </c:pt>
                <c:pt idx="30">
                  <c:v>Wa strain of human rotavirus</c:v>
                </c:pt>
              </c:strCache>
            </c:strRef>
          </c:cat>
          <c:val>
            <c:numRef>
              <c:f>'202'!$O$8:$O$38</c:f>
              <c:numCache>
                <c:formatCode>General</c:formatCode>
                <c:ptCount val="31"/>
                <c:pt idx="0">
                  <c:v>1</c:v>
                </c:pt>
                <c:pt idx="1">
                  <c:v>1</c:v>
                </c:pt>
                <c:pt idx="2">
                  <c:v>2</c:v>
                </c:pt>
                <c:pt idx="3">
                  <c:v>5</c:v>
                </c:pt>
                <c:pt idx="4">
                  <c:v>1</c:v>
                </c:pt>
                <c:pt idx="5">
                  <c:v>1</c:v>
                </c:pt>
                <c:pt idx="6">
                  <c:v>5</c:v>
                </c:pt>
                <c:pt idx="7">
                  <c:v>3</c:v>
                </c:pt>
                <c:pt idx="8">
                  <c:v>6</c:v>
                </c:pt>
                <c:pt idx="9">
                  <c:v>1</c:v>
                </c:pt>
                <c:pt idx="10">
                  <c:v>1</c:v>
                </c:pt>
                <c:pt idx="11">
                  <c:v>2</c:v>
                </c:pt>
                <c:pt idx="12">
                  <c:v>1</c:v>
                </c:pt>
                <c:pt idx="13">
                  <c:v>1</c:v>
                </c:pt>
                <c:pt idx="14">
                  <c:v>2</c:v>
                </c:pt>
                <c:pt idx="15">
                  <c:v>1</c:v>
                </c:pt>
                <c:pt idx="16">
                  <c:v>1</c:v>
                </c:pt>
                <c:pt idx="17">
                  <c:v>1</c:v>
                </c:pt>
                <c:pt idx="18">
                  <c:v>3</c:v>
                </c:pt>
                <c:pt idx="19">
                  <c:v>1</c:v>
                </c:pt>
                <c:pt idx="20">
                  <c:v>1</c:v>
                </c:pt>
                <c:pt idx="21">
                  <c:v>1</c:v>
                </c:pt>
                <c:pt idx="22">
                  <c:v>1</c:v>
                </c:pt>
                <c:pt idx="23">
                  <c:v>2</c:v>
                </c:pt>
                <c:pt idx="24">
                  <c:v>1</c:v>
                </c:pt>
                <c:pt idx="25">
                  <c:v>1</c:v>
                </c:pt>
                <c:pt idx="26">
                  <c:v>1</c:v>
                </c:pt>
                <c:pt idx="27">
                  <c:v>1</c:v>
                </c:pt>
                <c:pt idx="28">
                  <c:v>1</c:v>
                </c:pt>
                <c:pt idx="29">
                  <c:v>1</c:v>
                </c:pt>
                <c:pt idx="30">
                  <c:v>1</c:v>
                </c:pt>
              </c:numCache>
            </c:numRef>
          </c:val>
          <c:extLst>
            <c:ext xmlns:c16="http://schemas.microsoft.com/office/drawing/2014/chart" uri="{C3380CC4-5D6E-409C-BE32-E72D297353CC}">
              <c16:uniqueId val="{00000000-A59E-AF4D-A33F-4182A547849E}"/>
            </c:ext>
          </c:extLst>
        </c:ser>
        <c:dLbls>
          <c:showLegendKey val="0"/>
          <c:showVal val="0"/>
          <c:showCatName val="0"/>
          <c:showSerName val="0"/>
          <c:showPercent val="0"/>
          <c:showBubbleSize val="0"/>
        </c:dLbls>
        <c:gapWidth val="150"/>
        <c:axId val="1565041776"/>
        <c:axId val="2083159408"/>
      </c:barChart>
      <c:catAx>
        <c:axId val="1565041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3159408"/>
        <c:crosses val="autoZero"/>
        <c:auto val="1"/>
        <c:lblAlgn val="ctr"/>
        <c:lblOffset val="100"/>
        <c:noMultiLvlLbl val="0"/>
      </c:catAx>
      <c:valAx>
        <c:axId val="2083159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5041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tx>
            <c:strRef>
              <c:f>'202'!$E$97</c:f>
              <c:strCache>
                <c:ptCount val="1"/>
                <c:pt idx="0">
                  <c:v>n</c:v>
                </c:pt>
              </c:strCache>
            </c:strRef>
          </c:tx>
          <c:spPr>
            <a:solidFill>
              <a:schemeClr val="accent1"/>
            </a:solidFill>
            <a:ln>
              <a:noFill/>
            </a:ln>
            <a:effectLst/>
          </c:spPr>
          <c:invertIfNegative val="0"/>
          <c:cat>
            <c:numRef>
              <c:f>'202'!$D$98:$D$112</c:f>
              <c:numCache>
                <c:formatCode>@</c:formatCode>
                <c:ptCount val="15"/>
                <c:pt idx="0">
                  <c:v>2023</c:v>
                </c:pt>
                <c:pt idx="1">
                  <c:v>2022</c:v>
                </c:pt>
                <c:pt idx="2">
                  <c:v>2021</c:v>
                </c:pt>
                <c:pt idx="3">
                  <c:v>2020</c:v>
                </c:pt>
                <c:pt idx="4">
                  <c:v>2019</c:v>
                </c:pt>
                <c:pt idx="5">
                  <c:v>2017</c:v>
                </c:pt>
                <c:pt idx="6">
                  <c:v>2015</c:v>
                </c:pt>
                <c:pt idx="7">
                  <c:v>2014</c:v>
                </c:pt>
                <c:pt idx="8">
                  <c:v>2013</c:v>
                </c:pt>
                <c:pt idx="9">
                  <c:v>2012</c:v>
                </c:pt>
                <c:pt idx="10">
                  <c:v>2004</c:v>
                </c:pt>
                <c:pt idx="11">
                  <c:v>1993</c:v>
                </c:pt>
                <c:pt idx="12">
                  <c:v>1992</c:v>
                </c:pt>
                <c:pt idx="13">
                  <c:v>1991</c:v>
                </c:pt>
                <c:pt idx="14">
                  <c:v>1988</c:v>
                </c:pt>
              </c:numCache>
            </c:numRef>
          </c:cat>
          <c:val>
            <c:numRef>
              <c:f>'202'!$E$98:$E$112</c:f>
              <c:numCache>
                <c:formatCode>0</c:formatCode>
                <c:ptCount val="15"/>
                <c:pt idx="0">
                  <c:v>1</c:v>
                </c:pt>
                <c:pt idx="1">
                  <c:v>2</c:v>
                </c:pt>
                <c:pt idx="2">
                  <c:v>4</c:v>
                </c:pt>
                <c:pt idx="3">
                  <c:v>2</c:v>
                </c:pt>
                <c:pt idx="4">
                  <c:v>1</c:v>
                </c:pt>
                <c:pt idx="5">
                  <c:v>1</c:v>
                </c:pt>
                <c:pt idx="6">
                  <c:v>1</c:v>
                </c:pt>
                <c:pt idx="7">
                  <c:v>1</c:v>
                </c:pt>
                <c:pt idx="8">
                  <c:v>2</c:v>
                </c:pt>
                <c:pt idx="9">
                  <c:v>1</c:v>
                </c:pt>
                <c:pt idx="10">
                  <c:v>1</c:v>
                </c:pt>
                <c:pt idx="11">
                  <c:v>1</c:v>
                </c:pt>
                <c:pt idx="12">
                  <c:v>1</c:v>
                </c:pt>
                <c:pt idx="13">
                  <c:v>1</c:v>
                </c:pt>
                <c:pt idx="14">
                  <c:v>1</c:v>
                </c:pt>
              </c:numCache>
            </c:numRef>
          </c:val>
          <c:extLst>
            <c:ext xmlns:c16="http://schemas.microsoft.com/office/drawing/2014/chart" uri="{C3380CC4-5D6E-409C-BE32-E72D297353CC}">
              <c16:uniqueId val="{00000001-594D-1E4D-9F8D-EF0B20FC9709}"/>
            </c:ext>
          </c:extLst>
        </c:ser>
        <c:dLbls>
          <c:showLegendKey val="0"/>
          <c:showVal val="0"/>
          <c:showCatName val="0"/>
          <c:showSerName val="0"/>
          <c:showPercent val="0"/>
          <c:showBubbleSize val="0"/>
        </c:dLbls>
        <c:gapWidth val="219"/>
        <c:overlap val="-27"/>
        <c:axId val="453997248"/>
        <c:axId val="453410624"/>
      </c:barChart>
      <c:catAx>
        <c:axId val="453997248"/>
        <c:scaling>
          <c:orientation val="minMax"/>
        </c:scaling>
        <c:delete val="0"/>
        <c:axPos val="b"/>
        <c:numFmt formatCode="@"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3410624"/>
        <c:crosses val="autoZero"/>
        <c:auto val="1"/>
        <c:lblAlgn val="ctr"/>
        <c:lblOffset val="100"/>
        <c:noMultiLvlLbl val="0"/>
      </c:catAx>
      <c:valAx>
        <c:axId val="45341062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39972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'202'!$B$119</c:f>
              <c:strCache>
                <c:ptCount val="1"/>
                <c:pt idx="0">
                  <c:v>n</c:v>
                </c:pt>
              </c:strCache>
            </c:strRef>
          </c:tx>
          <c:spPr>
            <a:solidFill>
              <a:schemeClr val="accent1"/>
            </a:solidFill>
            <a:ln>
              <a:noFill/>
            </a:ln>
            <a:effectLst/>
          </c:spPr>
          <c:invertIfNegative val="0"/>
          <c:cat>
            <c:strRef>
              <c:f>'202'!$A$120:$A$140</c:f>
              <c:strCache>
                <c:ptCount val="21"/>
                <c:pt idx="0">
                  <c:v>1988</c:v>
                </c:pt>
                <c:pt idx="1">
                  <c:v>1991</c:v>
                </c:pt>
                <c:pt idx="2">
                  <c:v>1992</c:v>
                </c:pt>
                <c:pt idx="3">
                  <c:v>1993</c:v>
                </c:pt>
                <c:pt idx="4">
                  <c:v>2001</c:v>
                </c:pt>
                <c:pt idx="5">
                  <c:v>2002</c:v>
                </c:pt>
                <c:pt idx="6">
                  <c:v>2003</c:v>
                </c:pt>
                <c:pt idx="7">
                  <c:v>2004</c:v>
                </c:pt>
                <c:pt idx="8">
                  <c:v>2006</c:v>
                </c:pt>
                <c:pt idx="9">
                  <c:v>2009</c:v>
                </c:pt>
                <c:pt idx="10">
                  <c:v>2012</c:v>
                </c:pt>
                <c:pt idx="11">
                  <c:v>2013</c:v>
                </c:pt>
                <c:pt idx="12">
                  <c:v>2014</c:v>
                </c:pt>
                <c:pt idx="13">
                  <c:v>2015</c:v>
                </c:pt>
                <c:pt idx="14">
                  <c:v>2016</c:v>
                </c:pt>
                <c:pt idx="15">
                  <c:v>2017</c:v>
                </c:pt>
                <c:pt idx="16">
                  <c:v>2019</c:v>
                </c:pt>
                <c:pt idx="17">
                  <c:v>2020</c:v>
                </c:pt>
                <c:pt idx="18">
                  <c:v>2021</c:v>
                </c:pt>
                <c:pt idx="19">
                  <c:v>2022</c:v>
                </c:pt>
                <c:pt idx="20">
                  <c:v>2023</c:v>
                </c:pt>
              </c:strCache>
            </c:strRef>
          </c:cat>
          <c:val>
            <c:numRef>
              <c:f>'202'!$B$120:$B$140</c:f>
              <c:numCache>
                <c:formatCode>0</c:formatCode>
                <c:ptCount val="21"/>
                <c:pt idx="0">
                  <c:v>1</c:v>
                </c:pt>
                <c:pt idx="1">
                  <c:v>1</c:v>
                </c:pt>
                <c:pt idx="2">
                  <c:v>1</c:v>
                </c:pt>
                <c:pt idx="3">
                  <c:v>1</c:v>
                </c:pt>
                <c:pt idx="4">
                  <c:v>1</c:v>
                </c:pt>
                <c:pt idx="5">
                  <c:v>1</c:v>
                </c:pt>
                <c:pt idx="6">
                  <c:v>2</c:v>
                </c:pt>
                <c:pt idx="7">
                  <c:v>1</c:v>
                </c:pt>
                <c:pt idx="8">
                  <c:v>1</c:v>
                </c:pt>
                <c:pt idx="9">
                  <c:v>1</c:v>
                </c:pt>
                <c:pt idx="10">
                  <c:v>1</c:v>
                </c:pt>
                <c:pt idx="11">
                  <c:v>3</c:v>
                </c:pt>
                <c:pt idx="12">
                  <c:v>2</c:v>
                </c:pt>
                <c:pt idx="13">
                  <c:v>2</c:v>
                </c:pt>
                <c:pt idx="14">
                  <c:v>1</c:v>
                </c:pt>
                <c:pt idx="15">
                  <c:v>1</c:v>
                </c:pt>
                <c:pt idx="16">
                  <c:v>1</c:v>
                </c:pt>
                <c:pt idx="17">
                  <c:v>3</c:v>
                </c:pt>
                <c:pt idx="18">
                  <c:v>4</c:v>
                </c:pt>
                <c:pt idx="19">
                  <c:v>2</c:v>
                </c:pt>
                <c:pt idx="20">
                  <c:v>1</c:v>
                </c:pt>
              </c:numCache>
            </c:numRef>
          </c:val>
          <c:extLst>
            <c:ext xmlns:c16="http://schemas.microsoft.com/office/drawing/2014/chart" uri="{C3380CC4-5D6E-409C-BE32-E72D297353CC}">
              <c16:uniqueId val="{00000003-2CAE-B240-8F0C-552987D29283}"/>
            </c:ext>
          </c:extLst>
        </c:ser>
        <c:dLbls>
          <c:showLegendKey val="0"/>
          <c:showVal val="0"/>
          <c:showCatName val="0"/>
          <c:showSerName val="0"/>
          <c:showPercent val="0"/>
          <c:showBubbleSize val="0"/>
        </c:dLbls>
        <c:gapWidth val="219"/>
        <c:overlap val="-27"/>
        <c:axId val="639116496"/>
        <c:axId val="999284976"/>
      </c:barChart>
      <c:catAx>
        <c:axId val="639116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9284976"/>
        <c:crosses val="autoZero"/>
        <c:auto val="1"/>
        <c:lblAlgn val="ctr"/>
        <c:lblOffset val="100"/>
        <c:noMultiLvlLbl val="0"/>
      </c:catAx>
      <c:valAx>
        <c:axId val="99928497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116496"/>
        <c:crosses val="autoZero"/>
        <c:crossBetween val="between"/>
        <c:majorUnit val="1"/>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'202'!$D$96:$E$96</c:f>
              <c:strCache>
                <c:ptCount val="1"/>
                <c:pt idx="0">
                  <c:v>contact experiment</c:v>
                </c:pt>
              </c:strCache>
            </c:strRef>
          </c:tx>
          <c:spPr>
            <a:solidFill>
              <a:schemeClr val="accent1"/>
            </a:solidFill>
            <a:ln>
              <a:noFill/>
            </a:ln>
            <a:effectLst/>
          </c:spPr>
          <c:invertIfNegative val="0"/>
          <c:cat>
            <c:strRef>
              <c:f>'202'!$A$120:$A$140</c:f>
              <c:strCache>
                <c:ptCount val="21"/>
                <c:pt idx="0">
                  <c:v>1988</c:v>
                </c:pt>
                <c:pt idx="1">
                  <c:v>1991</c:v>
                </c:pt>
                <c:pt idx="2">
                  <c:v>1992</c:v>
                </c:pt>
                <c:pt idx="3">
                  <c:v>1993</c:v>
                </c:pt>
                <c:pt idx="4">
                  <c:v>2001</c:v>
                </c:pt>
                <c:pt idx="5">
                  <c:v>2002</c:v>
                </c:pt>
                <c:pt idx="6">
                  <c:v>2003</c:v>
                </c:pt>
                <c:pt idx="7">
                  <c:v>2004</c:v>
                </c:pt>
                <c:pt idx="8">
                  <c:v>2006</c:v>
                </c:pt>
                <c:pt idx="9">
                  <c:v>2009</c:v>
                </c:pt>
                <c:pt idx="10">
                  <c:v>2012</c:v>
                </c:pt>
                <c:pt idx="11">
                  <c:v>2013</c:v>
                </c:pt>
                <c:pt idx="12">
                  <c:v>2014</c:v>
                </c:pt>
                <c:pt idx="13">
                  <c:v>2015</c:v>
                </c:pt>
                <c:pt idx="14">
                  <c:v>2016</c:v>
                </c:pt>
                <c:pt idx="15">
                  <c:v>2017</c:v>
                </c:pt>
                <c:pt idx="16">
                  <c:v>2019</c:v>
                </c:pt>
                <c:pt idx="17">
                  <c:v>2020</c:v>
                </c:pt>
                <c:pt idx="18">
                  <c:v>2021</c:v>
                </c:pt>
                <c:pt idx="19">
                  <c:v>2022</c:v>
                </c:pt>
                <c:pt idx="20">
                  <c:v>2023</c:v>
                </c:pt>
              </c:strCache>
            </c:strRef>
          </c:cat>
          <c:val>
            <c:numRef>
              <c:f>'202'!$C$120:$C$140</c:f>
              <c:numCache>
                <c:formatCode>0</c:formatCode>
                <c:ptCount val="21"/>
                <c:pt idx="0">
                  <c:v>1</c:v>
                </c:pt>
                <c:pt idx="1">
                  <c:v>1</c:v>
                </c:pt>
                <c:pt idx="2">
                  <c:v>1</c:v>
                </c:pt>
                <c:pt idx="3">
                  <c:v>1</c:v>
                </c:pt>
                <c:pt idx="4">
                  <c:v>0</c:v>
                </c:pt>
                <c:pt idx="5">
                  <c:v>0</c:v>
                </c:pt>
                <c:pt idx="6">
                  <c:v>0</c:v>
                </c:pt>
                <c:pt idx="7">
                  <c:v>1</c:v>
                </c:pt>
                <c:pt idx="8">
                  <c:v>0</c:v>
                </c:pt>
                <c:pt idx="9">
                  <c:v>0</c:v>
                </c:pt>
                <c:pt idx="10">
                  <c:v>1</c:v>
                </c:pt>
                <c:pt idx="11">
                  <c:v>2</c:v>
                </c:pt>
                <c:pt idx="12">
                  <c:v>1</c:v>
                </c:pt>
                <c:pt idx="13">
                  <c:v>1</c:v>
                </c:pt>
                <c:pt idx="14">
                  <c:v>0</c:v>
                </c:pt>
                <c:pt idx="15">
                  <c:v>1</c:v>
                </c:pt>
                <c:pt idx="16">
                  <c:v>1</c:v>
                </c:pt>
                <c:pt idx="17">
                  <c:v>2</c:v>
                </c:pt>
                <c:pt idx="18">
                  <c:v>4</c:v>
                </c:pt>
                <c:pt idx="19">
                  <c:v>2</c:v>
                </c:pt>
                <c:pt idx="20">
                  <c:v>1</c:v>
                </c:pt>
              </c:numCache>
            </c:numRef>
          </c:val>
          <c:extLst>
            <c:ext xmlns:c16="http://schemas.microsoft.com/office/drawing/2014/chart" uri="{C3380CC4-5D6E-409C-BE32-E72D297353CC}">
              <c16:uniqueId val="{00000000-0275-CE45-9D2D-238775CB099A}"/>
            </c:ext>
          </c:extLst>
        </c:ser>
        <c:ser>
          <c:idx val="1"/>
          <c:order val="1"/>
          <c:tx>
            <c:strRef>
              <c:f>'202'!$A$97</c:f>
              <c:strCache>
                <c:ptCount val="1"/>
                <c:pt idx="0">
                  <c:v>other kinds of experiment</c:v>
                </c:pt>
              </c:strCache>
            </c:strRef>
          </c:tx>
          <c:spPr>
            <a:solidFill>
              <a:schemeClr val="accent2"/>
            </a:solidFill>
            <a:ln>
              <a:noFill/>
            </a:ln>
            <a:effectLst/>
          </c:spPr>
          <c:invertIfNegative val="0"/>
          <c:cat>
            <c:strRef>
              <c:f>'202'!$A$120:$A$140</c:f>
              <c:strCache>
                <c:ptCount val="21"/>
                <c:pt idx="0">
                  <c:v>1988</c:v>
                </c:pt>
                <c:pt idx="1">
                  <c:v>1991</c:v>
                </c:pt>
                <c:pt idx="2">
                  <c:v>1992</c:v>
                </c:pt>
                <c:pt idx="3">
                  <c:v>1993</c:v>
                </c:pt>
                <c:pt idx="4">
                  <c:v>2001</c:v>
                </c:pt>
                <c:pt idx="5">
                  <c:v>2002</c:v>
                </c:pt>
                <c:pt idx="6">
                  <c:v>2003</c:v>
                </c:pt>
                <c:pt idx="7">
                  <c:v>2004</c:v>
                </c:pt>
                <c:pt idx="8">
                  <c:v>2006</c:v>
                </c:pt>
                <c:pt idx="9">
                  <c:v>2009</c:v>
                </c:pt>
                <c:pt idx="10">
                  <c:v>2012</c:v>
                </c:pt>
                <c:pt idx="11">
                  <c:v>2013</c:v>
                </c:pt>
                <c:pt idx="12">
                  <c:v>2014</c:v>
                </c:pt>
                <c:pt idx="13">
                  <c:v>2015</c:v>
                </c:pt>
                <c:pt idx="14">
                  <c:v>2016</c:v>
                </c:pt>
                <c:pt idx="15">
                  <c:v>2017</c:v>
                </c:pt>
                <c:pt idx="16">
                  <c:v>2019</c:v>
                </c:pt>
                <c:pt idx="17">
                  <c:v>2020</c:v>
                </c:pt>
                <c:pt idx="18">
                  <c:v>2021</c:v>
                </c:pt>
                <c:pt idx="19">
                  <c:v>2022</c:v>
                </c:pt>
                <c:pt idx="20">
                  <c:v>2023</c:v>
                </c:pt>
              </c:strCache>
            </c:strRef>
          </c:cat>
          <c:val>
            <c:numRef>
              <c:f>'202'!$D$120:$D$140</c:f>
              <c:numCache>
                <c:formatCode>General</c:formatCode>
                <c:ptCount val="21"/>
                <c:pt idx="0">
                  <c:v>0</c:v>
                </c:pt>
                <c:pt idx="1">
                  <c:v>0</c:v>
                </c:pt>
                <c:pt idx="2">
                  <c:v>0</c:v>
                </c:pt>
                <c:pt idx="3">
                  <c:v>0</c:v>
                </c:pt>
                <c:pt idx="4" formatCode="0">
                  <c:v>1</c:v>
                </c:pt>
                <c:pt idx="5" formatCode="0">
                  <c:v>1</c:v>
                </c:pt>
                <c:pt idx="6" formatCode="0">
                  <c:v>2</c:v>
                </c:pt>
                <c:pt idx="7" formatCode="0">
                  <c:v>0</c:v>
                </c:pt>
                <c:pt idx="8" formatCode="0">
                  <c:v>1</c:v>
                </c:pt>
                <c:pt idx="9" formatCode="0">
                  <c:v>1</c:v>
                </c:pt>
                <c:pt idx="10" formatCode="0">
                  <c:v>0</c:v>
                </c:pt>
                <c:pt idx="11" formatCode="0">
                  <c:v>1</c:v>
                </c:pt>
                <c:pt idx="12" formatCode="0">
                  <c:v>1</c:v>
                </c:pt>
                <c:pt idx="13" formatCode="0">
                  <c:v>1</c:v>
                </c:pt>
                <c:pt idx="14" formatCode="0">
                  <c:v>1</c:v>
                </c:pt>
                <c:pt idx="15" formatCode="0">
                  <c:v>0</c:v>
                </c:pt>
                <c:pt idx="16" formatCode="0">
                  <c:v>0</c:v>
                </c:pt>
                <c:pt idx="17" formatCode="0">
                  <c:v>1</c:v>
                </c:pt>
                <c:pt idx="18" formatCode="0">
                  <c:v>0</c:v>
                </c:pt>
                <c:pt idx="19" formatCode="0">
                  <c:v>0</c:v>
                </c:pt>
                <c:pt idx="20" formatCode="0">
                  <c:v>0</c:v>
                </c:pt>
              </c:numCache>
            </c:numRef>
          </c:val>
          <c:extLst>
            <c:ext xmlns:c16="http://schemas.microsoft.com/office/drawing/2014/chart" uri="{C3380CC4-5D6E-409C-BE32-E72D297353CC}">
              <c16:uniqueId val="{00000001-0275-CE45-9D2D-238775CB099A}"/>
            </c:ext>
          </c:extLst>
        </c:ser>
        <c:dLbls>
          <c:showLegendKey val="0"/>
          <c:showVal val="0"/>
          <c:showCatName val="0"/>
          <c:showSerName val="0"/>
          <c:showPercent val="0"/>
          <c:showBubbleSize val="0"/>
        </c:dLbls>
        <c:gapWidth val="219"/>
        <c:overlap val="-27"/>
        <c:axId val="616899120"/>
        <c:axId val="608861616"/>
      </c:barChart>
      <c:catAx>
        <c:axId val="616899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8861616"/>
        <c:crosses val="autoZero"/>
        <c:auto val="1"/>
        <c:lblAlgn val="ctr"/>
        <c:lblOffset val="100"/>
        <c:noMultiLvlLbl val="0"/>
      </c:catAx>
      <c:valAx>
        <c:axId val="60886161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6899120"/>
        <c:crosses val="autoZero"/>
        <c:crossBetween val="between"/>
        <c:majorUnit val="1"/>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3.png"/><Relationship Id="rId4" Type="http://schemas.openxmlformats.org/officeDocument/2006/relationships/image" Target="../media/image12.png"/></Relationships>
</file>

<file path=xl/drawings/_rels/drawing4.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3.png"/><Relationship Id="rId4" Type="http://schemas.openxmlformats.org/officeDocument/2006/relationships/image" Target="../media/image12.png"/></Relationships>
</file>

<file path=xl/drawings/_rels/drawing5.xml.rels><?xml version="1.0" encoding="UTF-8" standalone="yes"?>
<Relationships xmlns="http://schemas.openxmlformats.org/package/2006/relationships"><Relationship Id="rId1" Type="http://schemas.openxmlformats.org/officeDocument/2006/relationships/chart" Target="../charts/chart1.xml"/></Relationships>
</file>

<file path=xl/drawings/_rels/drawing6.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17</xdr:col>
      <xdr:colOff>214924</xdr:colOff>
      <xdr:row>5</xdr:row>
      <xdr:rowOff>610359</xdr:rowOff>
    </xdr:from>
    <xdr:to>
      <xdr:col>17</xdr:col>
      <xdr:colOff>3536461</xdr:colOff>
      <xdr:row>5</xdr:row>
      <xdr:rowOff>2399721</xdr:rowOff>
    </xdr:to>
    <xdr:pic>
      <xdr:nvPicPr>
        <xdr:cNvPr id="2" name="Picture 1">
          <a:extLst>
            <a:ext uri="{FF2B5EF4-FFF2-40B4-BE49-F238E27FC236}">
              <a16:creationId xmlns:a16="http://schemas.microsoft.com/office/drawing/2014/main" id="{E0EB8F18-9A34-AE43-9C20-540B65C24A44}"/>
            </a:ext>
          </a:extLst>
        </xdr:cNvPr>
        <xdr:cNvPicPr>
          <a:picLocks noChangeAspect="1"/>
        </xdr:cNvPicPr>
      </xdr:nvPicPr>
      <xdr:blipFill>
        <a:blip xmlns:r="http://schemas.openxmlformats.org/officeDocument/2006/relationships" r:embed="rId1"/>
        <a:stretch>
          <a:fillRect/>
        </a:stretch>
      </xdr:blipFill>
      <xdr:spPr>
        <a:xfrm>
          <a:off x="31046616" y="8308513"/>
          <a:ext cx="3321537" cy="1789362"/>
        </a:xfrm>
        <a:prstGeom prst="rect">
          <a:avLst/>
        </a:prstGeom>
      </xdr:spPr>
    </xdr:pic>
    <xdr:clientData/>
  </xdr:twoCellAnchor>
  <xdr:twoCellAnchor editAs="oneCell">
    <xdr:from>
      <xdr:col>16</xdr:col>
      <xdr:colOff>312616</xdr:colOff>
      <xdr:row>5</xdr:row>
      <xdr:rowOff>195385</xdr:rowOff>
    </xdr:from>
    <xdr:to>
      <xdr:col>16</xdr:col>
      <xdr:colOff>3085123</xdr:colOff>
      <xdr:row>5</xdr:row>
      <xdr:rowOff>2870911</xdr:rowOff>
    </xdr:to>
    <xdr:pic>
      <xdr:nvPicPr>
        <xdr:cNvPr id="4" name="Picture 3">
          <a:extLst>
            <a:ext uri="{FF2B5EF4-FFF2-40B4-BE49-F238E27FC236}">
              <a16:creationId xmlns:a16="http://schemas.microsoft.com/office/drawing/2014/main" id="{EDA2436B-772E-9842-B32B-CCE7E7CCA237}"/>
            </a:ext>
          </a:extLst>
        </xdr:cNvPr>
        <xdr:cNvPicPr>
          <a:picLocks noChangeAspect="1"/>
        </xdr:cNvPicPr>
      </xdr:nvPicPr>
      <xdr:blipFill>
        <a:blip xmlns:r="http://schemas.openxmlformats.org/officeDocument/2006/relationships" r:embed="rId2"/>
        <a:stretch>
          <a:fillRect/>
        </a:stretch>
      </xdr:blipFill>
      <xdr:spPr>
        <a:xfrm>
          <a:off x="27549231" y="7893539"/>
          <a:ext cx="2772507" cy="2675526"/>
        </a:xfrm>
        <a:prstGeom prst="rect">
          <a:avLst/>
        </a:prstGeom>
      </xdr:spPr>
    </xdr:pic>
    <xdr:clientData/>
  </xdr:twoCellAnchor>
  <xdr:twoCellAnchor editAs="oneCell">
    <xdr:from>
      <xdr:col>17</xdr:col>
      <xdr:colOff>765907</xdr:colOff>
      <xdr:row>6</xdr:row>
      <xdr:rowOff>259210</xdr:rowOff>
    </xdr:from>
    <xdr:to>
      <xdr:col>17</xdr:col>
      <xdr:colOff>3495271</xdr:colOff>
      <xdr:row>6</xdr:row>
      <xdr:rowOff>2369364</xdr:rowOff>
    </xdr:to>
    <xdr:pic>
      <xdr:nvPicPr>
        <xdr:cNvPr id="5" name="Picture 4">
          <a:extLst>
            <a:ext uri="{FF2B5EF4-FFF2-40B4-BE49-F238E27FC236}">
              <a16:creationId xmlns:a16="http://schemas.microsoft.com/office/drawing/2014/main" id="{754BF04A-8BB6-774C-ACE9-E5E4AEAE38C1}"/>
            </a:ext>
          </a:extLst>
        </xdr:cNvPr>
        <xdr:cNvPicPr>
          <a:picLocks noChangeAspect="1"/>
        </xdr:cNvPicPr>
      </xdr:nvPicPr>
      <xdr:blipFill>
        <a:blip xmlns:r="http://schemas.openxmlformats.org/officeDocument/2006/relationships" r:embed="rId3"/>
        <a:stretch>
          <a:fillRect/>
        </a:stretch>
      </xdr:blipFill>
      <xdr:spPr>
        <a:xfrm>
          <a:off x="36766174" y="19597077"/>
          <a:ext cx="2729364" cy="2110154"/>
        </a:xfrm>
        <a:prstGeom prst="rect">
          <a:avLst/>
        </a:prstGeom>
      </xdr:spPr>
    </xdr:pic>
    <xdr:clientData/>
  </xdr:twoCellAnchor>
  <xdr:twoCellAnchor editAs="oneCell">
    <xdr:from>
      <xdr:col>17</xdr:col>
      <xdr:colOff>195383</xdr:colOff>
      <xdr:row>7</xdr:row>
      <xdr:rowOff>136769</xdr:rowOff>
    </xdr:from>
    <xdr:to>
      <xdr:col>17</xdr:col>
      <xdr:colOff>3497383</xdr:colOff>
      <xdr:row>7</xdr:row>
      <xdr:rowOff>1639569</xdr:rowOff>
    </xdr:to>
    <xdr:pic>
      <xdr:nvPicPr>
        <xdr:cNvPr id="6" name="Picture 5">
          <a:extLst>
            <a:ext uri="{FF2B5EF4-FFF2-40B4-BE49-F238E27FC236}">
              <a16:creationId xmlns:a16="http://schemas.microsoft.com/office/drawing/2014/main" id="{1CF1F1CF-19CD-9741-A344-78DEE1185C31}"/>
            </a:ext>
          </a:extLst>
        </xdr:cNvPr>
        <xdr:cNvPicPr>
          <a:picLocks noChangeAspect="1"/>
        </xdr:cNvPicPr>
      </xdr:nvPicPr>
      <xdr:blipFill>
        <a:blip xmlns:r="http://schemas.openxmlformats.org/officeDocument/2006/relationships" r:embed="rId4"/>
        <a:stretch>
          <a:fillRect/>
        </a:stretch>
      </xdr:blipFill>
      <xdr:spPr>
        <a:xfrm>
          <a:off x="32355691" y="13188461"/>
          <a:ext cx="3302000" cy="1502800"/>
        </a:xfrm>
        <a:prstGeom prst="rect">
          <a:avLst/>
        </a:prstGeom>
      </xdr:spPr>
    </xdr:pic>
    <xdr:clientData/>
  </xdr:twoCellAnchor>
  <xdr:twoCellAnchor editAs="oneCell">
    <xdr:from>
      <xdr:col>16</xdr:col>
      <xdr:colOff>156307</xdr:colOff>
      <xdr:row>3</xdr:row>
      <xdr:rowOff>214924</xdr:rowOff>
    </xdr:from>
    <xdr:to>
      <xdr:col>16</xdr:col>
      <xdr:colOff>3473938</xdr:colOff>
      <xdr:row>3</xdr:row>
      <xdr:rowOff>1330777</xdr:rowOff>
    </xdr:to>
    <xdr:pic>
      <xdr:nvPicPr>
        <xdr:cNvPr id="7" name="Picture 6">
          <a:extLst>
            <a:ext uri="{FF2B5EF4-FFF2-40B4-BE49-F238E27FC236}">
              <a16:creationId xmlns:a16="http://schemas.microsoft.com/office/drawing/2014/main" id="{62E5F789-0B1A-9349-811C-8F61EADE3048}"/>
            </a:ext>
          </a:extLst>
        </xdr:cNvPr>
        <xdr:cNvPicPr>
          <a:picLocks noChangeAspect="1"/>
        </xdr:cNvPicPr>
      </xdr:nvPicPr>
      <xdr:blipFill>
        <a:blip xmlns:r="http://schemas.openxmlformats.org/officeDocument/2006/relationships" r:embed="rId5"/>
        <a:stretch>
          <a:fillRect/>
        </a:stretch>
      </xdr:blipFill>
      <xdr:spPr>
        <a:xfrm>
          <a:off x="28721538" y="24872462"/>
          <a:ext cx="3317631" cy="1115853"/>
        </a:xfrm>
        <a:prstGeom prst="rect">
          <a:avLst/>
        </a:prstGeom>
      </xdr:spPr>
    </xdr:pic>
    <xdr:clientData/>
  </xdr:twoCellAnchor>
  <xdr:twoCellAnchor editAs="oneCell">
    <xdr:from>
      <xdr:col>16</xdr:col>
      <xdr:colOff>153012</xdr:colOff>
      <xdr:row>3</xdr:row>
      <xdr:rowOff>1560724</xdr:rowOff>
    </xdr:from>
    <xdr:to>
      <xdr:col>16</xdr:col>
      <xdr:colOff>3506828</xdr:colOff>
      <xdr:row>3</xdr:row>
      <xdr:rowOff>2981683</xdr:rowOff>
    </xdr:to>
    <xdr:pic>
      <xdr:nvPicPr>
        <xdr:cNvPr id="8" name="Picture 7">
          <a:extLst>
            <a:ext uri="{FF2B5EF4-FFF2-40B4-BE49-F238E27FC236}">
              <a16:creationId xmlns:a16="http://schemas.microsoft.com/office/drawing/2014/main" id="{AF7FE38E-76B5-0648-BE71-A2E9F70828D1}"/>
            </a:ext>
          </a:extLst>
        </xdr:cNvPr>
        <xdr:cNvPicPr>
          <a:picLocks noChangeAspect="1"/>
        </xdr:cNvPicPr>
      </xdr:nvPicPr>
      <xdr:blipFill>
        <a:blip xmlns:r="http://schemas.openxmlformats.org/officeDocument/2006/relationships" r:embed="rId6"/>
        <a:stretch>
          <a:fillRect/>
        </a:stretch>
      </xdr:blipFill>
      <xdr:spPr>
        <a:xfrm>
          <a:off x="28689759" y="26195664"/>
          <a:ext cx="3353816" cy="1420959"/>
        </a:xfrm>
        <a:prstGeom prst="rect">
          <a:avLst/>
        </a:prstGeom>
      </xdr:spPr>
    </xdr:pic>
    <xdr:clientData/>
  </xdr:twoCellAnchor>
  <xdr:twoCellAnchor editAs="oneCell">
    <xdr:from>
      <xdr:col>17</xdr:col>
      <xdr:colOff>129151</xdr:colOff>
      <xdr:row>33</xdr:row>
      <xdr:rowOff>365932</xdr:rowOff>
    </xdr:from>
    <xdr:to>
      <xdr:col>18</xdr:col>
      <xdr:colOff>991029</xdr:colOff>
      <xdr:row>33</xdr:row>
      <xdr:rowOff>5077632</xdr:rowOff>
    </xdr:to>
    <xdr:pic>
      <xdr:nvPicPr>
        <xdr:cNvPr id="9" name="Picture 8">
          <a:extLst>
            <a:ext uri="{FF2B5EF4-FFF2-40B4-BE49-F238E27FC236}">
              <a16:creationId xmlns:a16="http://schemas.microsoft.com/office/drawing/2014/main" id="{975EBC1E-B54D-8F43-82B9-A5D390571B1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4354575" y="131305085"/>
          <a:ext cx="4521200" cy="45847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22</xdr:col>
      <xdr:colOff>33866</xdr:colOff>
      <xdr:row>17</xdr:row>
      <xdr:rowOff>280630</xdr:rowOff>
    </xdr:from>
    <xdr:to>
      <xdr:col>22</xdr:col>
      <xdr:colOff>4082903</xdr:colOff>
      <xdr:row>17</xdr:row>
      <xdr:rowOff>3014134</xdr:rowOff>
    </xdr:to>
    <xdr:pic>
      <xdr:nvPicPr>
        <xdr:cNvPr id="2" name="Picture 1">
          <a:extLst>
            <a:ext uri="{FF2B5EF4-FFF2-40B4-BE49-F238E27FC236}">
              <a16:creationId xmlns:a16="http://schemas.microsoft.com/office/drawing/2014/main" id="{4BC45818-7B43-1643-8D2F-07411AA6BA65}"/>
            </a:ext>
          </a:extLst>
        </xdr:cNvPr>
        <xdr:cNvPicPr>
          <a:picLocks noChangeAspect="1"/>
        </xdr:cNvPicPr>
      </xdr:nvPicPr>
      <xdr:blipFill>
        <a:blip xmlns:r="http://schemas.openxmlformats.org/officeDocument/2006/relationships" r:embed="rId1"/>
        <a:stretch>
          <a:fillRect/>
        </a:stretch>
      </xdr:blipFill>
      <xdr:spPr>
        <a:xfrm>
          <a:off x="35322933" y="44595163"/>
          <a:ext cx="4049037" cy="2733504"/>
        </a:xfrm>
        <a:prstGeom prst="rect">
          <a:avLst/>
        </a:prstGeom>
      </xdr:spPr>
    </xdr:pic>
    <xdr:clientData/>
  </xdr:twoCellAnchor>
  <xdr:oneCellAnchor>
    <xdr:from>
      <xdr:col>22</xdr:col>
      <xdr:colOff>33866</xdr:colOff>
      <xdr:row>16</xdr:row>
      <xdr:rowOff>280630</xdr:rowOff>
    </xdr:from>
    <xdr:ext cx="4049037" cy="2733504"/>
    <xdr:pic>
      <xdr:nvPicPr>
        <xdr:cNvPr id="3" name="Picture 2">
          <a:extLst>
            <a:ext uri="{FF2B5EF4-FFF2-40B4-BE49-F238E27FC236}">
              <a16:creationId xmlns:a16="http://schemas.microsoft.com/office/drawing/2014/main" id="{72D3BA21-6F9A-384E-9741-1C9FD551303B}"/>
            </a:ext>
          </a:extLst>
        </xdr:cNvPr>
        <xdr:cNvPicPr>
          <a:picLocks noChangeAspect="1"/>
        </xdr:cNvPicPr>
      </xdr:nvPicPr>
      <xdr:blipFill>
        <a:blip xmlns:r="http://schemas.openxmlformats.org/officeDocument/2006/relationships" r:embed="rId1"/>
        <a:stretch>
          <a:fillRect/>
        </a:stretch>
      </xdr:blipFill>
      <xdr:spPr>
        <a:xfrm>
          <a:off x="35322933" y="44899963"/>
          <a:ext cx="4049037" cy="2733504"/>
        </a:xfrm>
        <a:prstGeom prst="rect">
          <a:avLst/>
        </a:prstGeom>
      </xdr:spPr>
    </xdr:pic>
    <xdr:clientData/>
  </xdr:oneCellAnchor>
  <xdr:oneCellAnchor>
    <xdr:from>
      <xdr:col>22</xdr:col>
      <xdr:colOff>33866</xdr:colOff>
      <xdr:row>15</xdr:row>
      <xdr:rowOff>280630</xdr:rowOff>
    </xdr:from>
    <xdr:ext cx="4049037" cy="2733504"/>
    <xdr:pic>
      <xdr:nvPicPr>
        <xdr:cNvPr id="4" name="Picture 3">
          <a:extLst>
            <a:ext uri="{FF2B5EF4-FFF2-40B4-BE49-F238E27FC236}">
              <a16:creationId xmlns:a16="http://schemas.microsoft.com/office/drawing/2014/main" id="{42FD801D-6E50-9644-B2AE-4CFF998978A2}"/>
            </a:ext>
          </a:extLst>
        </xdr:cNvPr>
        <xdr:cNvPicPr>
          <a:picLocks noChangeAspect="1"/>
        </xdr:cNvPicPr>
      </xdr:nvPicPr>
      <xdr:blipFill>
        <a:blip xmlns:r="http://schemas.openxmlformats.org/officeDocument/2006/relationships" r:embed="rId1"/>
        <a:stretch>
          <a:fillRect/>
        </a:stretch>
      </xdr:blipFill>
      <xdr:spPr>
        <a:xfrm>
          <a:off x="35322933" y="44899963"/>
          <a:ext cx="4049037" cy="2733504"/>
        </a:xfrm>
        <a:prstGeom prst="rect">
          <a:avLst/>
        </a:prstGeom>
      </xdr:spPr>
    </xdr:pic>
    <xdr:clientData/>
  </xdr:oneCellAnchor>
  <xdr:twoCellAnchor editAs="oneCell">
    <xdr:from>
      <xdr:col>21</xdr:col>
      <xdr:colOff>35943</xdr:colOff>
      <xdr:row>27</xdr:row>
      <xdr:rowOff>128346</xdr:rowOff>
    </xdr:from>
    <xdr:to>
      <xdr:col>21</xdr:col>
      <xdr:colOff>1321295</xdr:colOff>
      <xdr:row>27</xdr:row>
      <xdr:rowOff>2768731</xdr:rowOff>
    </xdr:to>
    <xdr:pic>
      <xdr:nvPicPr>
        <xdr:cNvPr id="5" name="Picture 4">
          <a:extLst>
            <a:ext uri="{FF2B5EF4-FFF2-40B4-BE49-F238E27FC236}">
              <a16:creationId xmlns:a16="http://schemas.microsoft.com/office/drawing/2014/main" id="{6E880038-A531-B544-8C05-789F33039F23}"/>
            </a:ext>
          </a:extLst>
        </xdr:cNvPr>
        <xdr:cNvPicPr>
          <a:picLocks noChangeAspect="1"/>
        </xdr:cNvPicPr>
      </xdr:nvPicPr>
      <xdr:blipFill>
        <a:blip xmlns:r="http://schemas.openxmlformats.org/officeDocument/2006/relationships" r:embed="rId2"/>
        <a:stretch>
          <a:fillRect/>
        </a:stretch>
      </xdr:blipFill>
      <xdr:spPr>
        <a:xfrm>
          <a:off x="33930566" y="67737874"/>
          <a:ext cx="1285352" cy="2640385"/>
        </a:xfrm>
        <a:prstGeom prst="rect">
          <a:avLst/>
        </a:prstGeom>
      </xdr:spPr>
    </xdr:pic>
    <xdr:clientData/>
  </xdr:twoCellAnchor>
  <xdr:oneCellAnchor>
    <xdr:from>
      <xdr:col>21</xdr:col>
      <xdr:colOff>35943</xdr:colOff>
      <xdr:row>21</xdr:row>
      <xdr:rowOff>128346</xdr:rowOff>
    </xdr:from>
    <xdr:ext cx="1285352" cy="2640385"/>
    <xdr:pic>
      <xdr:nvPicPr>
        <xdr:cNvPr id="6" name="Picture 5">
          <a:extLst>
            <a:ext uri="{FF2B5EF4-FFF2-40B4-BE49-F238E27FC236}">
              <a16:creationId xmlns:a16="http://schemas.microsoft.com/office/drawing/2014/main" id="{53D3419C-DC7F-4A46-9D46-B1E21B143ACF}"/>
            </a:ext>
          </a:extLst>
        </xdr:cNvPr>
        <xdr:cNvPicPr>
          <a:picLocks noChangeAspect="1"/>
        </xdr:cNvPicPr>
      </xdr:nvPicPr>
      <xdr:blipFill>
        <a:blip xmlns:r="http://schemas.openxmlformats.org/officeDocument/2006/relationships" r:embed="rId2"/>
        <a:stretch>
          <a:fillRect/>
        </a:stretch>
      </xdr:blipFill>
      <xdr:spPr>
        <a:xfrm>
          <a:off x="33902610" y="67984223"/>
          <a:ext cx="1285352" cy="2640385"/>
        </a:xfrm>
        <a:prstGeom prst="rect">
          <a:avLst/>
        </a:prstGeom>
      </xdr:spPr>
    </xdr:pic>
    <xdr:clientData/>
  </xdr:oneCellAnchor>
  <xdr:oneCellAnchor>
    <xdr:from>
      <xdr:col>21</xdr:col>
      <xdr:colOff>35943</xdr:colOff>
      <xdr:row>22</xdr:row>
      <xdr:rowOff>128346</xdr:rowOff>
    </xdr:from>
    <xdr:ext cx="1285352" cy="2640385"/>
    <xdr:pic>
      <xdr:nvPicPr>
        <xdr:cNvPr id="7" name="Picture 6">
          <a:extLst>
            <a:ext uri="{FF2B5EF4-FFF2-40B4-BE49-F238E27FC236}">
              <a16:creationId xmlns:a16="http://schemas.microsoft.com/office/drawing/2014/main" id="{7BDFB26C-22DE-5449-B79E-357E4C2EFC9E}"/>
            </a:ext>
          </a:extLst>
        </xdr:cNvPr>
        <xdr:cNvPicPr>
          <a:picLocks noChangeAspect="1"/>
        </xdr:cNvPicPr>
      </xdr:nvPicPr>
      <xdr:blipFill>
        <a:blip xmlns:r="http://schemas.openxmlformats.org/officeDocument/2006/relationships" r:embed="rId2"/>
        <a:stretch>
          <a:fillRect/>
        </a:stretch>
      </xdr:blipFill>
      <xdr:spPr>
        <a:xfrm>
          <a:off x="33902610" y="73186767"/>
          <a:ext cx="1285352" cy="2640385"/>
        </a:xfrm>
        <a:prstGeom prst="rect">
          <a:avLst/>
        </a:prstGeom>
      </xdr:spPr>
    </xdr:pic>
    <xdr:clientData/>
  </xdr:oneCellAnchor>
  <xdr:oneCellAnchor>
    <xdr:from>
      <xdr:col>21</xdr:col>
      <xdr:colOff>35943</xdr:colOff>
      <xdr:row>23</xdr:row>
      <xdr:rowOff>128346</xdr:rowOff>
    </xdr:from>
    <xdr:ext cx="1285352" cy="2640385"/>
    <xdr:pic>
      <xdr:nvPicPr>
        <xdr:cNvPr id="8" name="Picture 7">
          <a:extLst>
            <a:ext uri="{FF2B5EF4-FFF2-40B4-BE49-F238E27FC236}">
              <a16:creationId xmlns:a16="http://schemas.microsoft.com/office/drawing/2014/main" id="{BE3A72EC-E5EC-714B-8718-5C38B3CAEF67}"/>
            </a:ext>
          </a:extLst>
        </xdr:cNvPr>
        <xdr:cNvPicPr>
          <a:picLocks noChangeAspect="1"/>
        </xdr:cNvPicPr>
      </xdr:nvPicPr>
      <xdr:blipFill>
        <a:blip xmlns:r="http://schemas.openxmlformats.org/officeDocument/2006/relationships" r:embed="rId2"/>
        <a:stretch>
          <a:fillRect/>
        </a:stretch>
      </xdr:blipFill>
      <xdr:spPr>
        <a:xfrm>
          <a:off x="33902610" y="78389311"/>
          <a:ext cx="1285352" cy="2640385"/>
        </a:xfrm>
        <a:prstGeom prst="rect">
          <a:avLst/>
        </a:prstGeom>
      </xdr:spPr>
    </xdr:pic>
    <xdr:clientData/>
  </xdr:oneCellAnchor>
  <xdr:oneCellAnchor>
    <xdr:from>
      <xdr:col>21</xdr:col>
      <xdr:colOff>35943</xdr:colOff>
      <xdr:row>24</xdr:row>
      <xdr:rowOff>128346</xdr:rowOff>
    </xdr:from>
    <xdr:ext cx="1285352" cy="2640385"/>
    <xdr:pic>
      <xdr:nvPicPr>
        <xdr:cNvPr id="9" name="Picture 8">
          <a:extLst>
            <a:ext uri="{FF2B5EF4-FFF2-40B4-BE49-F238E27FC236}">
              <a16:creationId xmlns:a16="http://schemas.microsoft.com/office/drawing/2014/main" id="{EC9849E1-8800-9040-9B5C-8E049AD05142}"/>
            </a:ext>
          </a:extLst>
        </xdr:cNvPr>
        <xdr:cNvPicPr>
          <a:picLocks noChangeAspect="1"/>
        </xdr:cNvPicPr>
      </xdr:nvPicPr>
      <xdr:blipFill>
        <a:blip xmlns:r="http://schemas.openxmlformats.org/officeDocument/2006/relationships" r:embed="rId2"/>
        <a:stretch>
          <a:fillRect/>
        </a:stretch>
      </xdr:blipFill>
      <xdr:spPr>
        <a:xfrm>
          <a:off x="33902610" y="83591855"/>
          <a:ext cx="1285352" cy="2640385"/>
        </a:xfrm>
        <a:prstGeom prst="rect">
          <a:avLst/>
        </a:prstGeom>
      </xdr:spPr>
    </xdr:pic>
    <xdr:clientData/>
  </xdr:oneCellAnchor>
  <xdr:oneCellAnchor>
    <xdr:from>
      <xdr:col>21</xdr:col>
      <xdr:colOff>35943</xdr:colOff>
      <xdr:row>25</xdr:row>
      <xdr:rowOff>128346</xdr:rowOff>
    </xdr:from>
    <xdr:ext cx="1285352" cy="2640385"/>
    <xdr:pic>
      <xdr:nvPicPr>
        <xdr:cNvPr id="10" name="Picture 9">
          <a:extLst>
            <a:ext uri="{FF2B5EF4-FFF2-40B4-BE49-F238E27FC236}">
              <a16:creationId xmlns:a16="http://schemas.microsoft.com/office/drawing/2014/main" id="{583EA738-4DBE-684E-9290-B1DCB3EF0D45}"/>
            </a:ext>
          </a:extLst>
        </xdr:cNvPr>
        <xdr:cNvPicPr>
          <a:picLocks noChangeAspect="1"/>
        </xdr:cNvPicPr>
      </xdr:nvPicPr>
      <xdr:blipFill>
        <a:blip xmlns:r="http://schemas.openxmlformats.org/officeDocument/2006/relationships" r:embed="rId2"/>
        <a:stretch>
          <a:fillRect/>
        </a:stretch>
      </xdr:blipFill>
      <xdr:spPr>
        <a:xfrm>
          <a:off x="33902610" y="88359925"/>
          <a:ext cx="1285352" cy="2640385"/>
        </a:xfrm>
        <a:prstGeom prst="rect">
          <a:avLst/>
        </a:prstGeom>
      </xdr:spPr>
    </xdr:pic>
    <xdr:clientData/>
  </xdr:oneCellAnchor>
  <xdr:oneCellAnchor>
    <xdr:from>
      <xdr:col>21</xdr:col>
      <xdr:colOff>35943</xdr:colOff>
      <xdr:row>26</xdr:row>
      <xdr:rowOff>128346</xdr:rowOff>
    </xdr:from>
    <xdr:ext cx="1285352" cy="2640385"/>
    <xdr:pic>
      <xdr:nvPicPr>
        <xdr:cNvPr id="11" name="Picture 10">
          <a:extLst>
            <a:ext uri="{FF2B5EF4-FFF2-40B4-BE49-F238E27FC236}">
              <a16:creationId xmlns:a16="http://schemas.microsoft.com/office/drawing/2014/main" id="{A96A1B58-2267-3A4F-94C1-0D9389BAC5AE}"/>
            </a:ext>
          </a:extLst>
        </xdr:cNvPr>
        <xdr:cNvPicPr>
          <a:picLocks noChangeAspect="1"/>
        </xdr:cNvPicPr>
      </xdr:nvPicPr>
      <xdr:blipFill>
        <a:blip xmlns:r="http://schemas.openxmlformats.org/officeDocument/2006/relationships" r:embed="rId2"/>
        <a:stretch>
          <a:fillRect/>
        </a:stretch>
      </xdr:blipFill>
      <xdr:spPr>
        <a:xfrm>
          <a:off x="33902610" y="93562469"/>
          <a:ext cx="1285352" cy="264038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28</xdr:col>
      <xdr:colOff>261471</xdr:colOff>
      <xdr:row>65</xdr:row>
      <xdr:rowOff>186764</xdr:rowOff>
    </xdr:from>
    <xdr:to>
      <xdr:col>28</xdr:col>
      <xdr:colOff>3660589</xdr:colOff>
      <xdr:row>65</xdr:row>
      <xdr:rowOff>1770385</xdr:rowOff>
    </xdr:to>
    <xdr:pic>
      <xdr:nvPicPr>
        <xdr:cNvPr id="2" name="Picture 1">
          <a:extLst>
            <a:ext uri="{FF2B5EF4-FFF2-40B4-BE49-F238E27FC236}">
              <a16:creationId xmlns:a16="http://schemas.microsoft.com/office/drawing/2014/main" id="{0B508BA8-9FF5-2247-A1C9-1A108D451E42}"/>
            </a:ext>
          </a:extLst>
        </xdr:cNvPr>
        <xdr:cNvPicPr>
          <a:picLocks noChangeAspect="1"/>
        </xdr:cNvPicPr>
      </xdr:nvPicPr>
      <xdr:blipFill>
        <a:blip xmlns:r="http://schemas.openxmlformats.org/officeDocument/2006/relationships" r:embed="rId1"/>
        <a:stretch>
          <a:fillRect/>
        </a:stretch>
      </xdr:blipFill>
      <xdr:spPr>
        <a:xfrm>
          <a:off x="52661671" y="78850564"/>
          <a:ext cx="3399118" cy="2066221"/>
        </a:xfrm>
        <a:prstGeom prst="rect">
          <a:avLst/>
        </a:prstGeom>
      </xdr:spPr>
    </xdr:pic>
    <xdr:clientData/>
  </xdr:twoCellAnchor>
  <xdr:twoCellAnchor editAs="oneCell">
    <xdr:from>
      <xdr:col>27</xdr:col>
      <xdr:colOff>336177</xdr:colOff>
      <xdr:row>13</xdr:row>
      <xdr:rowOff>709707</xdr:rowOff>
    </xdr:from>
    <xdr:to>
      <xdr:col>27</xdr:col>
      <xdr:colOff>6424707</xdr:colOff>
      <xdr:row>13</xdr:row>
      <xdr:rowOff>1336074</xdr:rowOff>
    </xdr:to>
    <xdr:pic>
      <xdr:nvPicPr>
        <xdr:cNvPr id="3" name="Picture 2">
          <a:extLst>
            <a:ext uri="{FF2B5EF4-FFF2-40B4-BE49-F238E27FC236}">
              <a16:creationId xmlns:a16="http://schemas.microsoft.com/office/drawing/2014/main" id="{42261D48-E09B-B34C-B127-24A1AD9D1DB6}"/>
            </a:ext>
          </a:extLst>
        </xdr:cNvPr>
        <xdr:cNvPicPr>
          <a:picLocks noChangeAspect="1"/>
        </xdr:cNvPicPr>
      </xdr:nvPicPr>
      <xdr:blipFill>
        <a:blip xmlns:r="http://schemas.openxmlformats.org/officeDocument/2006/relationships" r:embed="rId2"/>
        <a:stretch>
          <a:fillRect/>
        </a:stretch>
      </xdr:blipFill>
      <xdr:spPr>
        <a:xfrm>
          <a:off x="46246677" y="229233507"/>
          <a:ext cx="6088530" cy="616322"/>
        </a:xfrm>
        <a:prstGeom prst="rect">
          <a:avLst/>
        </a:prstGeom>
      </xdr:spPr>
    </xdr:pic>
    <xdr:clientData/>
  </xdr:twoCellAnchor>
  <xdr:oneCellAnchor>
    <xdr:from>
      <xdr:col>27</xdr:col>
      <xdr:colOff>336177</xdr:colOff>
      <xdr:row>14</xdr:row>
      <xdr:rowOff>709707</xdr:rowOff>
    </xdr:from>
    <xdr:ext cx="6088530" cy="616322"/>
    <xdr:pic>
      <xdr:nvPicPr>
        <xdr:cNvPr id="4" name="Picture 3">
          <a:extLst>
            <a:ext uri="{FF2B5EF4-FFF2-40B4-BE49-F238E27FC236}">
              <a16:creationId xmlns:a16="http://schemas.microsoft.com/office/drawing/2014/main" id="{4DC9E051-491A-9A4B-A29D-61A214C455B1}"/>
            </a:ext>
          </a:extLst>
        </xdr:cNvPr>
        <xdr:cNvPicPr>
          <a:picLocks noChangeAspect="1"/>
        </xdr:cNvPicPr>
      </xdr:nvPicPr>
      <xdr:blipFill>
        <a:blip xmlns:r="http://schemas.openxmlformats.org/officeDocument/2006/relationships" r:embed="rId2"/>
        <a:stretch>
          <a:fillRect/>
        </a:stretch>
      </xdr:blipFill>
      <xdr:spPr>
        <a:xfrm>
          <a:off x="46246677" y="233678507"/>
          <a:ext cx="6088530" cy="616322"/>
        </a:xfrm>
        <a:prstGeom prst="rect">
          <a:avLst/>
        </a:prstGeom>
      </xdr:spPr>
    </xdr:pic>
    <xdr:clientData/>
  </xdr:oneCellAnchor>
  <xdr:oneCellAnchor>
    <xdr:from>
      <xdr:col>27</xdr:col>
      <xdr:colOff>336177</xdr:colOff>
      <xdr:row>15</xdr:row>
      <xdr:rowOff>709707</xdr:rowOff>
    </xdr:from>
    <xdr:ext cx="6088530" cy="616322"/>
    <xdr:pic>
      <xdr:nvPicPr>
        <xdr:cNvPr id="5" name="Picture 4">
          <a:extLst>
            <a:ext uri="{FF2B5EF4-FFF2-40B4-BE49-F238E27FC236}">
              <a16:creationId xmlns:a16="http://schemas.microsoft.com/office/drawing/2014/main" id="{059A1A55-170D-0343-B81D-C75284966867}"/>
            </a:ext>
          </a:extLst>
        </xdr:cNvPr>
        <xdr:cNvPicPr>
          <a:picLocks noChangeAspect="1"/>
        </xdr:cNvPicPr>
      </xdr:nvPicPr>
      <xdr:blipFill>
        <a:blip xmlns:r="http://schemas.openxmlformats.org/officeDocument/2006/relationships" r:embed="rId2"/>
        <a:stretch>
          <a:fillRect/>
        </a:stretch>
      </xdr:blipFill>
      <xdr:spPr>
        <a:xfrm>
          <a:off x="46246677" y="238123507"/>
          <a:ext cx="6088530" cy="616322"/>
        </a:xfrm>
        <a:prstGeom prst="rect">
          <a:avLst/>
        </a:prstGeom>
      </xdr:spPr>
    </xdr:pic>
    <xdr:clientData/>
  </xdr:oneCellAnchor>
  <xdr:oneCellAnchor>
    <xdr:from>
      <xdr:col>27</xdr:col>
      <xdr:colOff>336177</xdr:colOff>
      <xdr:row>16</xdr:row>
      <xdr:rowOff>709707</xdr:rowOff>
    </xdr:from>
    <xdr:ext cx="6088530" cy="616322"/>
    <xdr:pic>
      <xdr:nvPicPr>
        <xdr:cNvPr id="6" name="Picture 5">
          <a:extLst>
            <a:ext uri="{FF2B5EF4-FFF2-40B4-BE49-F238E27FC236}">
              <a16:creationId xmlns:a16="http://schemas.microsoft.com/office/drawing/2014/main" id="{E7A5EA06-03E7-C540-A64C-BB079D259B74}"/>
            </a:ext>
          </a:extLst>
        </xdr:cNvPr>
        <xdr:cNvPicPr>
          <a:picLocks noChangeAspect="1"/>
        </xdr:cNvPicPr>
      </xdr:nvPicPr>
      <xdr:blipFill>
        <a:blip xmlns:r="http://schemas.openxmlformats.org/officeDocument/2006/relationships" r:embed="rId2"/>
        <a:stretch>
          <a:fillRect/>
        </a:stretch>
      </xdr:blipFill>
      <xdr:spPr>
        <a:xfrm>
          <a:off x="46246677" y="242568507"/>
          <a:ext cx="6088530" cy="616322"/>
        </a:xfrm>
        <a:prstGeom prst="rect">
          <a:avLst/>
        </a:prstGeom>
      </xdr:spPr>
    </xdr:pic>
    <xdr:clientData/>
  </xdr:oneCellAnchor>
  <xdr:oneCellAnchor>
    <xdr:from>
      <xdr:col>28</xdr:col>
      <xdr:colOff>261471</xdr:colOff>
      <xdr:row>52</xdr:row>
      <xdr:rowOff>186764</xdr:rowOff>
    </xdr:from>
    <xdr:ext cx="3399118" cy="2066221"/>
    <xdr:pic>
      <xdr:nvPicPr>
        <xdr:cNvPr id="7" name="Picture 6">
          <a:extLst>
            <a:ext uri="{FF2B5EF4-FFF2-40B4-BE49-F238E27FC236}">
              <a16:creationId xmlns:a16="http://schemas.microsoft.com/office/drawing/2014/main" id="{30FE8E6B-A232-C440-A6FC-AA9993640C96}"/>
            </a:ext>
          </a:extLst>
        </xdr:cNvPr>
        <xdr:cNvPicPr>
          <a:picLocks noChangeAspect="1"/>
        </xdr:cNvPicPr>
      </xdr:nvPicPr>
      <xdr:blipFill>
        <a:blip xmlns:r="http://schemas.openxmlformats.org/officeDocument/2006/relationships" r:embed="rId1"/>
        <a:stretch>
          <a:fillRect/>
        </a:stretch>
      </xdr:blipFill>
      <xdr:spPr>
        <a:xfrm>
          <a:off x="52661671" y="21065564"/>
          <a:ext cx="3399118" cy="2066221"/>
        </a:xfrm>
        <a:prstGeom prst="rect">
          <a:avLst/>
        </a:prstGeom>
      </xdr:spPr>
    </xdr:pic>
    <xdr:clientData/>
  </xdr:oneCellAnchor>
  <xdr:oneCellAnchor>
    <xdr:from>
      <xdr:col>28</xdr:col>
      <xdr:colOff>261471</xdr:colOff>
      <xdr:row>51</xdr:row>
      <xdr:rowOff>186764</xdr:rowOff>
    </xdr:from>
    <xdr:ext cx="3399118" cy="2066221"/>
    <xdr:pic>
      <xdr:nvPicPr>
        <xdr:cNvPr id="8" name="Picture 7">
          <a:extLst>
            <a:ext uri="{FF2B5EF4-FFF2-40B4-BE49-F238E27FC236}">
              <a16:creationId xmlns:a16="http://schemas.microsoft.com/office/drawing/2014/main" id="{3E673C69-E121-C343-BC7B-41D40B6B2810}"/>
            </a:ext>
          </a:extLst>
        </xdr:cNvPr>
        <xdr:cNvPicPr>
          <a:picLocks noChangeAspect="1"/>
        </xdr:cNvPicPr>
      </xdr:nvPicPr>
      <xdr:blipFill>
        <a:blip xmlns:r="http://schemas.openxmlformats.org/officeDocument/2006/relationships" r:embed="rId1"/>
        <a:stretch>
          <a:fillRect/>
        </a:stretch>
      </xdr:blipFill>
      <xdr:spPr>
        <a:xfrm>
          <a:off x="52661671" y="16620564"/>
          <a:ext cx="3399118" cy="2066221"/>
        </a:xfrm>
        <a:prstGeom prst="rect">
          <a:avLst/>
        </a:prstGeom>
      </xdr:spPr>
    </xdr:pic>
    <xdr:clientData/>
  </xdr:oneCellAnchor>
  <xdr:oneCellAnchor>
    <xdr:from>
      <xdr:col>28</xdr:col>
      <xdr:colOff>261471</xdr:colOff>
      <xdr:row>50</xdr:row>
      <xdr:rowOff>186764</xdr:rowOff>
    </xdr:from>
    <xdr:ext cx="3399118" cy="2066221"/>
    <xdr:pic>
      <xdr:nvPicPr>
        <xdr:cNvPr id="9" name="Picture 8">
          <a:extLst>
            <a:ext uri="{FF2B5EF4-FFF2-40B4-BE49-F238E27FC236}">
              <a16:creationId xmlns:a16="http://schemas.microsoft.com/office/drawing/2014/main" id="{AD2E3ED5-2B0F-A745-8722-D377007B21A0}"/>
            </a:ext>
          </a:extLst>
        </xdr:cNvPr>
        <xdr:cNvPicPr>
          <a:picLocks noChangeAspect="1"/>
        </xdr:cNvPicPr>
      </xdr:nvPicPr>
      <xdr:blipFill>
        <a:blip xmlns:r="http://schemas.openxmlformats.org/officeDocument/2006/relationships" r:embed="rId1"/>
        <a:stretch>
          <a:fillRect/>
        </a:stretch>
      </xdr:blipFill>
      <xdr:spPr>
        <a:xfrm>
          <a:off x="52661671" y="12175564"/>
          <a:ext cx="3399118" cy="2066221"/>
        </a:xfrm>
        <a:prstGeom prst="rect">
          <a:avLst/>
        </a:prstGeom>
      </xdr:spPr>
    </xdr:pic>
    <xdr:clientData/>
  </xdr:oneCellAnchor>
  <xdr:oneCellAnchor>
    <xdr:from>
      <xdr:col>28</xdr:col>
      <xdr:colOff>261471</xdr:colOff>
      <xdr:row>49</xdr:row>
      <xdr:rowOff>186764</xdr:rowOff>
    </xdr:from>
    <xdr:ext cx="3399118" cy="2066221"/>
    <xdr:pic>
      <xdr:nvPicPr>
        <xdr:cNvPr id="10" name="Picture 9">
          <a:extLst>
            <a:ext uri="{FF2B5EF4-FFF2-40B4-BE49-F238E27FC236}">
              <a16:creationId xmlns:a16="http://schemas.microsoft.com/office/drawing/2014/main" id="{63AF4C10-4BCE-AF4C-8101-DC059A186CF7}"/>
            </a:ext>
          </a:extLst>
        </xdr:cNvPr>
        <xdr:cNvPicPr>
          <a:picLocks noChangeAspect="1"/>
        </xdr:cNvPicPr>
      </xdr:nvPicPr>
      <xdr:blipFill>
        <a:blip xmlns:r="http://schemas.openxmlformats.org/officeDocument/2006/relationships" r:embed="rId1"/>
        <a:stretch>
          <a:fillRect/>
        </a:stretch>
      </xdr:blipFill>
      <xdr:spPr>
        <a:xfrm>
          <a:off x="52661671" y="7730564"/>
          <a:ext cx="3399118" cy="2066221"/>
        </a:xfrm>
        <a:prstGeom prst="rect">
          <a:avLst/>
        </a:prstGeom>
      </xdr:spPr>
    </xdr:pic>
    <xdr:clientData/>
  </xdr:oneCellAnchor>
  <xdr:oneCellAnchor>
    <xdr:from>
      <xdr:col>28</xdr:col>
      <xdr:colOff>261471</xdr:colOff>
      <xdr:row>55</xdr:row>
      <xdr:rowOff>186764</xdr:rowOff>
    </xdr:from>
    <xdr:ext cx="3399118" cy="2066221"/>
    <xdr:pic>
      <xdr:nvPicPr>
        <xdr:cNvPr id="11" name="Picture 10">
          <a:extLst>
            <a:ext uri="{FF2B5EF4-FFF2-40B4-BE49-F238E27FC236}">
              <a16:creationId xmlns:a16="http://schemas.microsoft.com/office/drawing/2014/main" id="{5E592F1C-C28B-E54D-9285-F23C62A991CB}"/>
            </a:ext>
          </a:extLst>
        </xdr:cNvPr>
        <xdr:cNvPicPr>
          <a:picLocks noChangeAspect="1"/>
        </xdr:cNvPicPr>
      </xdr:nvPicPr>
      <xdr:blipFill>
        <a:blip xmlns:r="http://schemas.openxmlformats.org/officeDocument/2006/relationships" r:embed="rId1"/>
        <a:stretch>
          <a:fillRect/>
        </a:stretch>
      </xdr:blipFill>
      <xdr:spPr>
        <a:xfrm>
          <a:off x="52661671" y="34400564"/>
          <a:ext cx="3399118" cy="2066221"/>
        </a:xfrm>
        <a:prstGeom prst="rect">
          <a:avLst/>
        </a:prstGeom>
      </xdr:spPr>
    </xdr:pic>
    <xdr:clientData/>
  </xdr:oneCellAnchor>
  <xdr:oneCellAnchor>
    <xdr:from>
      <xdr:col>28</xdr:col>
      <xdr:colOff>261471</xdr:colOff>
      <xdr:row>54</xdr:row>
      <xdr:rowOff>186764</xdr:rowOff>
    </xdr:from>
    <xdr:ext cx="3399118" cy="2066221"/>
    <xdr:pic>
      <xdr:nvPicPr>
        <xdr:cNvPr id="12" name="Picture 11">
          <a:extLst>
            <a:ext uri="{FF2B5EF4-FFF2-40B4-BE49-F238E27FC236}">
              <a16:creationId xmlns:a16="http://schemas.microsoft.com/office/drawing/2014/main" id="{23C937EA-AA47-F542-A144-F134DCF5EEEF}"/>
            </a:ext>
          </a:extLst>
        </xdr:cNvPr>
        <xdr:cNvPicPr>
          <a:picLocks noChangeAspect="1"/>
        </xdr:cNvPicPr>
      </xdr:nvPicPr>
      <xdr:blipFill>
        <a:blip xmlns:r="http://schemas.openxmlformats.org/officeDocument/2006/relationships" r:embed="rId1"/>
        <a:stretch>
          <a:fillRect/>
        </a:stretch>
      </xdr:blipFill>
      <xdr:spPr>
        <a:xfrm>
          <a:off x="52661671" y="29955564"/>
          <a:ext cx="3399118" cy="2066221"/>
        </a:xfrm>
        <a:prstGeom prst="rect">
          <a:avLst/>
        </a:prstGeom>
      </xdr:spPr>
    </xdr:pic>
    <xdr:clientData/>
  </xdr:oneCellAnchor>
  <xdr:oneCellAnchor>
    <xdr:from>
      <xdr:col>28</xdr:col>
      <xdr:colOff>261471</xdr:colOff>
      <xdr:row>53</xdr:row>
      <xdr:rowOff>186764</xdr:rowOff>
    </xdr:from>
    <xdr:ext cx="3399118" cy="2066221"/>
    <xdr:pic>
      <xdr:nvPicPr>
        <xdr:cNvPr id="13" name="Picture 12">
          <a:extLst>
            <a:ext uri="{FF2B5EF4-FFF2-40B4-BE49-F238E27FC236}">
              <a16:creationId xmlns:a16="http://schemas.microsoft.com/office/drawing/2014/main" id="{431975C5-D747-7640-A99A-4AD5F596C4BE}"/>
            </a:ext>
          </a:extLst>
        </xdr:cNvPr>
        <xdr:cNvPicPr>
          <a:picLocks noChangeAspect="1"/>
        </xdr:cNvPicPr>
      </xdr:nvPicPr>
      <xdr:blipFill>
        <a:blip xmlns:r="http://schemas.openxmlformats.org/officeDocument/2006/relationships" r:embed="rId1"/>
        <a:stretch>
          <a:fillRect/>
        </a:stretch>
      </xdr:blipFill>
      <xdr:spPr>
        <a:xfrm>
          <a:off x="52661671" y="25510564"/>
          <a:ext cx="3399118" cy="2066221"/>
        </a:xfrm>
        <a:prstGeom prst="rect">
          <a:avLst/>
        </a:prstGeom>
      </xdr:spPr>
    </xdr:pic>
    <xdr:clientData/>
  </xdr:oneCellAnchor>
  <xdr:oneCellAnchor>
    <xdr:from>
      <xdr:col>28</xdr:col>
      <xdr:colOff>261471</xdr:colOff>
      <xdr:row>56</xdr:row>
      <xdr:rowOff>186764</xdr:rowOff>
    </xdr:from>
    <xdr:ext cx="3399118" cy="2066221"/>
    <xdr:pic>
      <xdr:nvPicPr>
        <xdr:cNvPr id="14" name="Picture 13">
          <a:extLst>
            <a:ext uri="{FF2B5EF4-FFF2-40B4-BE49-F238E27FC236}">
              <a16:creationId xmlns:a16="http://schemas.microsoft.com/office/drawing/2014/main" id="{EE5A8AFC-493C-AF4B-8FEE-44769C5A183B}"/>
            </a:ext>
          </a:extLst>
        </xdr:cNvPr>
        <xdr:cNvPicPr>
          <a:picLocks noChangeAspect="1"/>
        </xdr:cNvPicPr>
      </xdr:nvPicPr>
      <xdr:blipFill>
        <a:blip xmlns:r="http://schemas.openxmlformats.org/officeDocument/2006/relationships" r:embed="rId1"/>
        <a:stretch>
          <a:fillRect/>
        </a:stretch>
      </xdr:blipFill>
      <xdr:spPr>
        <a:xfrm>
          <a:off x="52661671" y="38845564"/>
          <a:ext cx="3399118" cy="2066221"/>
        </a:xfrm>
        <a:prstGeom prst="rect">
          <a:avLst/>
        </a:prstGeom>
      </xdr:spPr>
    </xdr:pic>
    <xdr:clientData/>
  </xdr:oneCellAnchor>
  <xdr:oneCellAnchor>
    <xdr:from>
      <xdr:col>28</xdr:col>
      <xdr:colOff>261471</xdr:colOff>
      <xdr:row>57</xdr:row>
      <xdr:rowOff>186764</xdr:rowOff>
    </xdr:from>
    <xdr:ext cx="3399118" cy="2066221"/>
    <xdr:pic>
      <xdr:nvPicPr>
        <xdr:cNvPr id="15" name="Picture 14">
          <a:extLst>
            <a:ext uri="{FF2B5EF4-FFF2-40B4-BE49-F238E27FC236}">
              <a16:creationId xmlns:a16="http://schemas.microsoft.com/office/drawing/2014/main" id="{A1D65A35-31E6-4F4F-9533-D65F2EEEB516}"/>
            </a:ext>
          </a:extLst>
        </xdr:cNvPr>
        <xdr:cNvPicPr>
          <a:picLocks noChangeAspect="1"/>
        </xdr:cNvPicPr>
      </xdr:nvPicPr>
      <xdr:blipFill>
        <a:blip xmlns:r="http://schemas.openxmlformats.org/officeDocument/2006/relationships" r:embed="rId1"/>
        <a:stretch>
          <a:fillRect/>
        </a:stretch>
      </xdr:blipFill>
      <xdr:spPr>
        <a:xfrm>
          <a:off x="52661671" y="43290564"/>
          <a:ext cx="3399118" cy="2066221"/>
        </a:xfrm>
        <a:prstGeom prst="rect">
          <a:avLst/>
        </a:prstGeom>
      </xdr:spPr>
    </xdr:pic>
    <xdr:clientData/>
  </xdr:oneCellAnchor>
  <xdr:oneCellAnchor>
    <xdr:from>
      <xdr:col>28</xdr:col>
      <xdr:colOff>261471</xdr:colOff>
      <xdr:row>58</xdr:row>
      <xdr:rowOff>186764</xdr:rowOff>
    </xdr:from>
    <xdr:ext cx="3399118" cy="2066221"/>
    <xdr:pic>
      <xdr:nvPicPr>
        <xdr:cNvPr id="16" name="Picture 15">
          <a:extLst>
            <a:ext uri="{FF2B5EF4-FFF2-40B4-BE49-F238E27FC236}">
              <a16:creationId xmlns:a16="http://schemas.microsoft.com/office/drawing/2014/main" id="{270B3AE5-5464-F64E-9451-45857083CDF3}"/>
            </a:ext>
          </a:extLst>
        </xdr:cNvPr>
        <xdr:cNvPicPr>
          <a:picLocks noChangeAspect="1"/>
        </xdr:cNvPicPr>
      </xdr:nvPicPr>
      <xdr:blipFill>
        <a:blip xmlns:r="http://schemas.openxmlformats.org/officeDocument/2006/relationships" r:embed="rId1"/>
        <a:stretch>
          <a:fillRect/>
        </a:stretch>
      </xdr:blipFill>
      <xdr:spPr>
        <a:xfrm>
          <a:off x="52661671" y="47735564"/>
          <a:ext cx="3399118" cy="2066221"/>
        </a:xfrm>
        <a:prstGeom prst="rect">
          <a:avLst/>
        </a:prstGeom>
      </xdr:spPr>
    </xdr:pic>
    <xdr:clientData/>
  </xdr:oneCellAnchor>
  <xdr:oneCellAnchor>
    <xdr:from>
      <xdr:col>28</xdr:col>
      <xdr:colOff>261471</xdr:colOff>
      <xdr:row>62</xdr:row>
      <xdr:rowOff>186764</xdr:rowOff>
    </xdr:from>
    <xdr:ext cx="3399118" cy="2066221"/>
    <xdr:pic>
      <xdr:nvPicPr>
        <xdr:cNvPr id="17" name="Picture 16">
          <a:extLst>
            <a:ext uri="{FF2B5EF4-FFF2-40B4-BE49-F238E27FC236}">
              <a16:creationId xmlns:a16="http://schemas.microsoft.com/office/drawing/2014/main" id="{5F063279-5E45-3548-A386-AB644DF51D13}"/>
            </a:ext>
          </a:extLst>
        </xdr:cNvPr>
        <xdr:cNvPicPr>
          <a:picLocks noChangeAspect="1"/>
        </xdr:cNvPicPr>
      </xdr:nvPicPr>
      <xdr:blipFill>
        <a:blip xmlns:r="http://schemas.openxmlformats.org/officeDocument/2006/relationships" r:embed="rId1"/>
        <a:stretch>
          <a:fillRect/>
        </a:stretch>
      </xdr:blipFill>
      <xdr:spPr>
        <a:xfrm>
          <a:off x="52661671" y="65515564"/>
          <a:ext cx="3399118" cy="2066221"/>
        </a:xfrm>
        <a:prstGeom prst="rect">
          <a:avLst/>
        </a:prstGeom>
      </xdr:spPr>
    </xdr:pic>
    <xdr:clientData/>
  </xdr:oneCellAnchor>
  <xdr:oneCellAnchor>
    <xdr:from>
      <xdr:col>28</xdr:col>
      <xdr:colOff>261471</xdr:colOff>
      <xdr:row>59</xdr:row>
      <xdr:rowOff>186764</xdr:rowOff>
    </xdr:from>
    <xdr:ext cx="3399118" cy="2066221"/>
    <xdr:pic>
      <xdr:nvPicPr>
        <xdr:cNvPr id="18" name="Picture 17">
          <a:extLst>
            <a:ext uri="{FF2B5EF4-FFF2-40B4-BE49-F238E27FC236}">
              <a16:creationId xmlns:a16="http://schemas.microsoft.com/office/drawing/2014/main" id="{0D6804FE-3517-B04E-9CB5-7734B164D999}"/>
            </a:ext>
          </a:extLst>
        </xdr:cNvPr>
        <xdr:cNvPicPr>
          <a:picLocks noChangeAspect="1"/>
        </xdr:cNvPicPr>
      </xdr:nvPicPr>
      <xdr:blipFill>
        <a:blip xmlns:r="http://schemas.openxmlformats.org/officeDocument/2006/relationships" r:embed="rId1"/>
        <a:stretch>
          <a:fillRect/>
        </a:stretch>
      </xdr:blipFill>
      <xdr:spPr>
        <a:xfrm>
          <a:off x="52661671" y="52180564"/>
          <a:ext cx="3399118" cy="2066221"/>
        </a:xfrm>
        <a:prstGeom prst="rect">
          <a:avLst/>
        </a:prstGeom>
      </xdr:spPr>
    </xdr:pic>
    <xdr:clientData/>
  </xdr:oneCellAnchor>
  <xdr:oneCellAnchor>
    <xdr:from>
      <xdr:col>28</xdr:col>
      <xdr:colOff>261471</xdr:colOff>
      <xdr:row>60</xdr:row>
      <xdr:rowOff>186764</xdr:rowOff>
    </xdr:from>
    <xdr:ext cx="3399118" cy="2066221"/>
    <xdr:pic>
      <xdr:nvPicPr>
        <xdr:cNvPr id="19" name="Picture 18">
          <a:extLst>
            <a:ext uri="{FF2B5EF4-FFF2-40B4-BE49-F238E27FC236}">
              <a16:creationId xmlns:a16="http://schemas.microsoft.com/office/drawing/2014/main" id="{CC601837-DE32-C646-9221-B1AD24A85820}"/>
            </a:ext>
          </a:extLst>
        </xdr:cNvPr>
        <xdr:cNvPicPr>
          <a:picLocks noChangeAspect="1"/>
        </xdr:cNvPicPr>
      </xdr:nvPicPr>
      <xdr:blipFill>
        <a:blip xmlns:r="http://schemas.openxmlformats.org/officeDocument/2006/relationships" r:embed="rId1"/>
        <a:stretch>
          <a:fillRect/>
        </a:stretch>
      </xdr:blipFill>
      <xdr:spPr>
        <a:xfrm>
          <a:off x="52661671" y="56625564"/>
          <a:ext cx="3399118" cy="2066221"/>
        </a:xfrm>
        <a:prstGeom prst="rect">
          <a:avLst/>
        </a:prstGeom>
      </xdr:spPr>
    </xdr:pic>
    <xdr:clientData/>
  </xdr:oneCellAnchor>
  <xdr:oneCellAnchor>
    <xdr:from>
      <xdr:col>28</xdr:col>
      <xdr:colOff>261471</xdr:colOff>
      <xdr:row>61</xdr:row>
      <xdr:rowOff>186764</xdr:rowOff>
    </xdr:from>
    <xdr:ext cx="3399118" cy="2066221"/>
    <xdr:pic>
      <xdr:nvPicPr>
        <xdr:cNvPr id="20" name="Picture 19">
          <a:extLst>
            <a:ext uri="{FF2B5EF4-FFF2-40B4-BE49-F238E27FC236}">
              <a16:creationId xmlns:a16="http://schemas.microsoft.com/office/drawing/2014/main" id="{A3A7241E-41A9-A744-A8CE-99D2228E8BDA}"/>
            </a:ext>
          </a:extLst>
        </xdr:cNvPr>
        <xdr:cNvPicPr>
          <a:picLocks noChangeAspect="1"/>
        </xdr:cNvPicPr>
      </xdr:nvPicPr>
      <xdr:blipFill>
        <a:blip xmlns:r="http://schemas.openxmlformats.org/officeDocument/2006/relationships" r:embed="rId1"/>
        <a:stretch>
          <a:fillRect/>
        </a:stretch>
      </xdr:blipFill>
      <xdr:spPr>
        <a:xfrm>
          <a:off x="52661671" y="61070564"/>
          <a:ext cx="3399118" cy="2066221"/>
        </a:xfrm>
        <a:prstGeom prst="rect">
          <a:avLst/>
        </a:prstGeom>
      </xdr:spPr>
    </xdr:pic>
    <xdr:clientData/>
  </xdr:oneCellAnchor>
  <xdr:oneCellAnchor>
    <xdr:from>
      <xdr:col>28</xdr:col>
      <xdr:colOff>261471</xdr:colOff>
      <xdr:row>64</xdr:row>
      <xdr:rowOff>186764</xdr:rowOff>
    </xdr:from>
    <xdr:ext cx="3399118" cy="2066221"/>
    <xdr:pic>
      <xdr:nvPicPr>
        <xdr:cNvPr id="21" name="Picture 20">
          <a:extLst>
            <a:ext uri="{FF2B5EF4-FFF2-40B4-BE49-F238E27FC236}">
              <a16:creationId xmlns:a16="http://schemas.microsoft.com/office/drawing/2014/main" id="{84CCD2AD-A44E-7343-B09D-BE1AE0B59B9C}"/>
            </a:ext>
          </a:extLst>
        </xdr:cNvPr>
        <xdr:cNvPicPr>
          <a:picLocks noChangeAspect="1"/>
        </xdr:cNvPicPr>
      </xdr:nvPicPr>
      <xdr:blipFill>
        <a:blip xmlns:r="http://schemas.openxmlformats.org/officeDocument/2006/relationships" r:embed="rId1"/>
        <a:stretch>
          <a:fillRect/>
        </a:stretch>
      </xdr:blipFill>
      <xdr:spPr>
        <a:xfrm>
          <a:off x="52661671" y="74405564"/>
          <a:ext cx="3399118" cy="2066221"/>
        </a:xfrm>
        <a:prstGeom prst="rect">
          <a:avLst/>
        </a:prstGeom>
      </xdr:spPr>
    </xdr:pic>
    <xdr:clientData/>
  </xdr:oneCellAnchor>
  <xdr:oneCellAnchor>
    <xdr:from>
      <xdr:col>28</xdr:col>
      <xdr:colOff>261471</xdr:colOff>
      <xdr:row>63</xdr:row>
      <xdr:rowOff>186764</xdr:rowOff>
    </xdr:from>
    <xdr:ext cx="3399118" cy="2066221"/>
    <xdr:pic>
      <xdr:nvPicPr>
        <xdr:cNvPr id="22" name="Picture 21">
          <a:extLst>
            <a:ext uri="{FF2B5EF4-FFF2-40B4-BE49-F238E27FC236}">
              <a16:creationId xmlns:a16="http://schemas.microsoft.com/office/drawing/2014/main" id="{35C45E60-A13A-F94B-86CE-28A488C760C6}"/>
            </a:ext>
          </a:extLst>
        </xdr:cNvPr>
        <xdr:cNvPicPr>
          <a:picLocks noChangeAspect="1"/>
        </xdr:cNvPicPr>
      </xdr:nvPicPr>
      <xdr:blipFill>
        <a:blip xmlns:r="http://schemas.openxmlformats.org/officeDocument/2006/relationships" r:embed="rId1"/>
        <a:stretch>
          <a:fillRect/>
        </a:stretch>
      </xdr:blipFill>
      <xdr:spPr>
        <a:xfrm>
          <a:off x="52661671" y="69960564"/>
          <a:ext cx="3399118" cy="2066221"/>
        </a:xfrm>
        <a:prstGeom prst="rect">
          <a:avLst/>
        </a:prstGeom>
      </xdr:spPr>
    </xdr:pic>
    <xdr:clientData/>
  </xdr:oneCellAnchor>
  <xdr:oneCellAnchor>
    <xdr:from>
      <xdr:col>28</xdr:col>
      <xdr:colOff>261471</xdr:colOff>
      <xdr:row>67</xdr:row>
      <xdr:rowOff>186764</xdr:rowOff>
    </xdr:from>
    <xdr:ext cx="3399118" cy="2066221"/>
    <xdr:pic>
      <xdr:nvPicPr>
        <xdr:cNvPr id="23" name="Picture 22">
          <a:extLst>
            <a:ext uri="{FF2B5EF4-FFF2-40B4-BE49-F238E27FC236}">
              <a16:creationId xmlns:a16="http://schemas.microsoft.com/office/drawing/2014/main" id="{3FC967FC-ECF3-A546-972C-29019B6465D0}"/>
            </a:ext>
          </a:extLst>
        </xdr:cNvPr>
        <xdr:cNvPicPr>
          <a:picLocks noChangeAspect="1"/>
        </xdr:cNvPicPr>
      </xdr:nvPicPr>
      <xdr:blipFill>
        <a:blip xmlns:r="http://schemas.openxmlformats.org/officeDocument/2006/relationships" r:embed="rId1"/>
        <a:stretch>
          <a:fillRect/>
        </a:stretch>
      </xdr:blipFill>
      <xdr:spPr>
        <a:xfrm>
          <a:off x="52661671" y="86470564"/>
          <a:ext cx="3399118" cy="2066221"/>
        </a:xfrm>
        <a:prstGeom prst="rect">
          <a:avLst/>
        </a:prstGeom>
      </xdr:spPr>
    </xdr:pic>
    <xdr:clientData/>
  </xdr:oneCellAnchor>
  <xdr:oneCellAnchor>
    <xdr:from>
      <xdr:col>28</xdr:col>
      <xdr:colOff>261471</xdr:colOff>
      <xdr:row>85</xdr:row>
      <xdr:rowOff>186764</xdr:rowOff>
    </xdr:from>
    <xdr:ext cx="3399118" cy="2066221"/>
    <xdr:pic>
      <xdr:nvPicPr>
        <xdr:cNvPr id="24" name="Picture 23">
          <a:extLst>
            <a:ext uri="{FF2B5EF4-FFF2-40B4-BE49-F238E27FC236}">
              <a16:creationId xmlns:a16="http://schemas.microsoft.com/office/drawing/2014/main" id="{773446E3-40FB-7D4E-AE37-EDFD9E31F9EC}"/>
            </a:ext>
          </a:extLst>
        </xdr:cNvPr>
        <xdr:cNvPicPr>
          <a:picLocks noChangeAspect="1"/>
        </xdr:cNvPicPr>
      </xdr:nvPicPr>
      <xdr:blipFill>
        <a:blip xmlns:r="http://schemas.openxmlformats.org/officeDocument/2006/relationships" r:embed="rId1"/>
        <a:stretch>
          <a:fillRect/>
        </a:stretch>
      </xdr:blipFill>
      <xdr:spPr>
        <a:xfrm>
          <a:off x="52661671" y="130920564"/>
          <a:ext cx="3399118" cy="2066221"/>
        </a:xfrm>
        <a:prstGeom prst="rect">
          <a:avLst/>
        </a:prstGeom>
      </xdr:spPr>
    </xdr:pic>
    <xdr:clientData/>
  </xdr:oneCellAnchor>
  <xdr:oneCellAnchor>
    <xdr:from>
      <xdr:col>28</xdr:col>
      <xdr:colOff>261471</xdr:colOff>
      <xdr:row>68</xdr:row>
      <xdr:rowOff>186764</xdr:rowOff>
    </xdr:from>
    <xdr:ext cx="3399118" cy="2066221"/>
    <xdr:pic>
      <xdr:nvPicPr>
        <xdr:cNvPr id="25" name="Picture 24">
          <a:extLst>
            <a:ext uri="{FF2B5EF4-FFF2-40B4-BE49-F238E27FC236}">
              <a16:creationId xmlns:a16="http://schemas.microsoft.com/office/drawing/2014/main" id="{CD8955D7-C674-0F41-AF0B-0D292E1BAEAC}"/>
            </a:ext>
          </a:extLst>
        </xdr:cNvPr>
        <xdr:cNvPicPr>
          <a:picLocks noChangeAspect="1"/>
        </xdr:cNvPicPr>
      </xdr:nvPicPr>
      <xdr:blipFill>
        <a:blip xmlns:r="http://schemas.openxmlformats.org/officeDocument/2006/relationships" r:embed="rId1"/>
        <a:stretch>
          <a:fillRect/>
        </a:stretch>
      </xdr:blipFill>
      <xdr:spPr>
        <a:xfrm>
          <a:off x="52661671" y="90915564"/>
          <a:ext cx="3399118" cy="2066221"/>
        </a:xfrm>
        <a:prstGeom prst="rect">
          <a:avLst/>
        </a:prstGeom>
      </xdr:spPr>
    </xdr:pic>
    <xdr:clientData/>
  </xdr:oneCellAnchor>
  <xdr:oneCellAnchor>
    <xdr:from>
      <xdr:col>28</xdr:col>
      <xdr:colOff>261471</xdr:colOff>
      <xdr:row>69</xdr:row>
      <xdr:rowOff>186764</xdr:rowOff>
    </xdr:from>
    <xdr:ext cx="3399118" cy="2066221"/>
    <xdr:pic>
      <xdr:nvPicPr>
        <xdr:cNvPr id="26" name="Picture 25">
          <a:extLst>
            <a:ext uri="{FF2B5EF4-FFF2-40B4-BE49-F238E27FC236}">
              <a16:creationId xmlns:a16="http://schemas.microsoft.com/office/drawing/2014/main" id="{ED9BF70A-EEEA-A34A-909E-7B9E31A17F88}"/>
            </a:ext>
          </a:extLst>
        </xdr:cNvPr>
        <xdr:cNvPicPr>
          <a:picLocks noChangeAspect="1"/>
        </xdr:cNvPicPr>
      </xdr:nvPicPr>
      <xdr:blipFill>
        <a:blip xmlns:r="http://schemas.openxmlformats.org/officeDocument/2006/relationships" r:embed="rId1"/>
        <a:stretch>
          <a:fillRect/>
        </a:stretch>
      </xdr:blipFill>
      <xdr:spPr>
        <a:xfrm>
          <a:off x="52661671" y="95360564"/>
          <a:ext cx="3399118" cy="2066221"/>
        </a:xfrm>
        <a:prstGeom prst="rect">
          <a:avLst/>
        </a:prstGeom>
      </xdr:spPr>
    </xdr:pic>
    <xdr:clientData/>
  </xdr:oneCellAnchor>
  <xdr:oneCellAnchor>
    <xdr:from>
      <xdr:col>28</xdr:col>
      <xdr:colOff>261471</xdr:colOff>
      <xdr:row>70</xdr:row>
      <xdr:rowOff>186764</xdr:rowOff>
    </xdr:from>
    <xdr:ext cx="3399118" cy="2066221"/>
    <xdr:pic>
      <xdr:nvPicPr>
        <xdr:cNvPr id="27" name="Picture 26">
          <a:extLst>
            <a:ext uri="{FF2B5EF4-FFF2-40B4-BE49-F238E27FC236}">
              <a16:creationId xmlns:a16="http://schemas.microsoft.com/office/drawing/2014/main" id="{0035BFFE-76F6-1A4D-86BD-4D9BEC8B2E80}"/>
            </a:ext>
          </a:extLst>
        </xdr:cNvPr>
        <xdr:cNvPicPr>
          <a:picLocks noChangeAspect="1"/>
        </xdr:cNvPicPr>
      </xdr:nvPicPr>
      <xdr:blipFill>
        <a:blip xmlns:r="http://schemas.openxmlformats.org/officeDocument/2006/relationships" r:embed="rId1"/>
        <a:stretch>
          <a:fillRect/>
        </a:stretch>
      </xdr:blipFill>
      <xdr:spPr>
        <a:xfrm>
          <a:off x="52661671" y="99805564"/>
          <a:ext cx="3399118" cy="2066221"/>
        </a:xfrm>
        <a:prstGeom prst="rect">
          <a:avLst/>
        </a:prstGeom>
      </xdr:spPr>
    </xdr:pic>
    <xdr:clientData/>
  </xdr:oneCellAnchor>
  <xdr:oneCellAnchor>
    <xdr:from>
      <xdr:col>28</xdr:col>
      <xdr:colOff>261471</xdr:colOff>
      <xdr:row>71</xdr:row>
      <xdr:rowOff>186764</xdr:rowOff>
    </xdr:from>
    <xdr:ext cx="3399118" cy="2066221"/>
    <xdr:pic>
      <xdr:nvPicPr>
        <xdr:cNvPr id="28" name="Picture 27">
          <a:extLst>
            <a:ext uri="{FF2B5EF4-FFF2-40B4-BE49-F238E27FC236}">
              <a16:creationId xmlns:a16="http://schemas.microsoft.com/office/drawing/2014/main" id="{3288EA6F-57C1-CD43-BB11-01FCC998E9E5}"/>
            </a:ext>
          </a:extLst>
        </xdr:cNvPr>
        <xdr:cNvPicPr>
          <a:picLocks noChangeAspect="1"/>
        </xdr:cNvPicPr>
      </xdr:nvPicPr>
      <xdr:blipFill>
        <a:blip xmlns:r="http://schemas.openxmlformats.org/officeDocument/2006/relationships" r:embed="rId1"/>
        <a:stretch>
          <a:fillRect/>
        </a:stretch>
      </xdr:blipFill>
      <xdr:spPr>
        <a:xfrm>
          <a:off x="52661671" y="104250564"/>
          <a:ext cx="3399118" cy="2066221"/>
        </a:xfrm>
        <a:prstGeom prst="rect">
          <a:avLst/>
        </a:prstGeom>
      </xdr:spPr>
    </xdr:pic>
    <xdr:clientData/>
  </xdr:oneCellAnchor>
  <xdr:oneCellAnchor>
    <xdr:from>
      <xdr:col>28</xdr:col>
      <xdr:colOff>261471</xdr:colOff>
      <xdr:row>72</xdr:row>
      <xdr:rowOff>186764</xdr:rowOff>
    </xdr:from>
    <xdr:ext cx="3399118" cy="2066221"/>
    <xdr:pic>
      <xdr:nvPicPr>
        <xdr:cNvPr id="29" name="Picture 28">
          <a:extLst>
            <a:ext uri="{FF2B5EF4-FFF2-40B4-BE49-F238E27FC236}">
              <a16:creationId xmlns:a16="http://schemas.microsoft.com/office/drawing/2014/main" id="{19295806-0951-3B40-88A7-A69FA5DFEB0D}"/>
            </a:ext>
          </a:extLst>
        </xdr:cNvPr>
        <xdr:cNvPicPr>
          <a:picLocks noChangeAspect="1"/>
        </xdr:cNvPicPr>
      </xdr:nvPicPr>
      <xdr:blipFill>
        <a:blip xmlns:r="http://schemas.openxmlformats.org/officeDocument/2006/relationships" r:embed="rId1"/>
        <a:stretch>
          <a:fillRect/>
        </a:stretch>
      </xdr:blipFill>
      <xdr:spPr>
        <a:xfrm>
          <a:off x="52661671" y="108695564"/>
          <a:ext cx="3399118" cy="2066221"/>
        </a:xfrm>
        <a:prstGeom prst="rect">
          <a:avLst/>
        </a:prstGeom>
      </xdr:spPr>
    </xdr:pic>
    <xdr:clientData/>
  </xdr:oneCellAnchor>
  <xdr:oneCellAnchor>
    <xdr:from>
      <xdr:col>28</xdr:col>
      <xdr:colOff>261471</xdr:colOff>
      <xdr:row>73</xdr:row>
      <xdr:rowOff>186764</xdr:rowOff>
    </xdr:from>
    <xdr:ext cx="3399118" cy="2066221"/>
    <xdr:pic>
      <xdr:nvPicPr>
        <xdr:cNvPr id="30" name="Picture 29">
          <a:extLst>
            <a:ext uri="{FF2B5EF4-FFF2-40B4-BE49-F238E27FC236}">
              <a16:creationId xmlns:a16="http://schemas.microsoft.com/office/drawing/2014/main" id="{183DA308-610E-9E46-BB02-BC12CFDE50FD}"/>
            </a:ext>
          </a:extLst>
        </xdr:cNvPr>
        <xdr:cNvPicPr>
          <a:picLocks noChangeAspect="1"/>
        </xdr:cNvPicPr>
      </xdr:nvPicPr>
      <xdr:blipFill>
        <a:blip xmlns:r="http://schemas.openxmlformats.org/officeDocument/2006/relationships" r:embed="rId1"/>
        <a:stretch>
          <a:fillRect/>
        </a:stretch>
      </xdr:blipFill>
      <xdr:spPr>
        <a:xfrm>
          <a:off x="52661671" y="113140564"/>
          <a:ext cx="3399118" cy="2066221"/>
        </a:xfrm>
        <a:prstGeom prst="rect">
          <a:avLst/>
        </a:prstGeom>
      </xdr:spPr>
    </xdr:pic>
    <xdr:clientData/>
  </xdr:oneCellAnchor>
  <xdr:oneCellAnchor>
    <xdr:from>
      <xdr:col>28</xdr:col>
      <xdr:colOff>261471</xdr:colOff>
      <xdr:row>74</xdr:row>
      <xdr:rowOff>186764</xdr:rowOff>
    </xdr:from>
    <xdr:ext cx="3399118" cy="2066221"/>
    <xdr:pic>
      <xdr:nvPicPr>
        <xdr:cNvPr id="31" name="Picture 30">
          <a:extLst>
            <a:ext uri="{FF2B5EF4-FFF2-40B4-BE49-F238E27FC236}">
              <a16:creationId xmlns:a16="http://schemas.microsoft.com/office/drawing/2014/main" id="{3BAA3D08-9927-0147-8E31-CFB00A7A308E}"/>
            </a:ext>
          </a:extLst>
        </xdr:cNvPr>
        <xdr:cNvPicPr>
          <a:picLocks noChangeAspect="1"/>
        </xdr:cNvPicPr>
      </xdr:nvPicPr>
      <xdr:blipFill>
        <a:blip xmlns:r="http://schemas.openxmlformats.org/officeDocument/2006/relationships" r:embed="rId1"/>
        <a:stretch>
          <a:fillRect/>
        </a:stretch>
      </xdr:blipFill>
      <xdr:spPr>
        <a:xfrm>
          <a:off x="52661671" y="117585564"/>
          <a:ext cx="3399118" cy="2066221"/>
        </a:xfrm>
        <a:prstGeom prst="rect">
          <a:avLst/>
        </a:prstGeom>
      </xdr:spPr>
    </xdr:pic>
    <xdr:clientData/>
  </xdr:oneCellAnchor>
  <xdr:oneCellAnchor>
    <xdr:from>
      <xdr:col>28</xdr:col>
      <xdr:colOff>261471</xdr:colOff>
      <xdr:row>75</xdr:row>
      <xdr:rowOff>186764</xdr:rowOff>
    </xdr:from>
    <xdr:ext cx="3399118" cy="2066221"/>
    <xdr:pic>
      <xdr:nvPicPr>
        <xdr:cNvPr id="32" name="Picture 31">
          <a:extLst>
            <a:ext uri="{FF2B5EF4-FFF2-40B4-BE49-F238E27FC236}">
              <a16:creationId xmlns:a16="http://schemas.microsoft.com/office/drawing/2014/main" id="{81C6C598-B08F-A84F-9AA6-94C8715A9680}"/>
            </a:ext>
          </a:extLst>
        </xdr:cNvPr>
        <xdr:cNvPicPr>
          <a:picLocks noChangeAspect="1"/>
        </xdr:cNvPicPr>
      </xdr:nvPicPr>
      <xdr:blipFill>
        <a:blip xmlns:r="http://schemas.openxmlformats.org/officeDocument/2006/relationships" r:embed="rId1"/>
        <a:stretch>
          <a:fillRect/>
        </a:stretch>
      </xdr:blipFill>
      <xdr:spPr>
        <a:xfrm>
          <a:off x="52661671" y="122030564"/>
          <a:ext cx="3399118" cy="2066221"/>
        </a:xfrm>
        <a:prstGeom prst="rect">
          <a:avLst/>
        </a:prstGeom>
      </xdr:spPr>
    </xdr:pic>
    <xdr:clientData/>
  </xdr:oneCellAnchor>
  <xdr:oneCellAnchor>
    <xdr:from>
      <xdr:col>28</xdr:col>
      <xdr:colOff>261471</xdr:colOff>
      <xdr:row>76</xdr:row>
      <xdr:rowOff>186764</xdr:rowOff>
    </xdr:from>
    <xdr:ext cx="3399118" cy="2066221"/>
    <xdr:pic>
      <xdr:nvPicPr>
        <xdr:cNvPr id="33" name="Picture 32">
          <a:extLst>
            <a:ext uri="{FF2B5EF4-FFF2-40B4-BE49-F238E27FC236}">
              <a16:creationId xmlns:a16="http://schemas.microsoft.com/office/drawing/2014/main" id="{96062CA3-0A0B-4547-958F-84CD85E73CD6}"/>
            </a:ext>
          </a:extLst>
        </xdr:cNvPr>
        <xdr:cNvPicPr>
          <a:picLocks noChangeAspect="1"/>
        </xdr:cNvPicPr>
      </xdr:nvPicPr>
      <xdr:blipFill>
        <a:blip xmlns:r="http://schemas.openxmlformats.org/officeDocument/2006/relationships" r:embed="rId1"/>
        <a:stretch>
          <a:fillRect/>
        </a:stretch>
      </xdr:blipFill>
      <xdr:spPr>
        <a:xfrm>
          <a:off x="52661671" y="126475564"/>
          <a:ext cx="3399118" cy="2066221"/>
        </a:xfrm>
        <a:prstGeom prst="rect">
          <a:avLst/>
        </a:prstGeom>
      </xdr:spPr>
    </xdr:pic>
    <xdr:clientData/>
  </xdr:oneCellAnchor>
  <xdr:oneCellAnchor>
    <xdr:from>
      <xdr:col>28</xdr:col>
      <xdr:colOff>261471</xdr:colOff>
      <xdr:row>90</xdr:row>
      <xdr:rowOff>186764</xdr:rowOff>
    </xdr:from>
    <xdr:ext cx="3399118" cy="2066221"/>
    <xdr:pic>
      <xdr:nvPicPr>
        <xdr:cNvPr id="34" name="Picture 33">
          <a:extLst>
            <a:ext uri="{FF2B5EF4-FFF2-40B4-BE49-F238E27FC236}">
              <a16:creationId xmlns:a16="http://schemas.microsoft.com/office/drawing/2014/main" id="{55788D01-F8E2-6345-98EA-B47D51C8B544}"/>
            </a:ext>
          </a:extLst>
        </xdr:cNvPr>
        <xdr:cNvPicPr>
          <a:picLocks noChangeAspect="1"/>
        </xdr:cNvPicPr>
      </xdr:nvPicPr>
      <xdr:blipFill>
        <a:blip xmlns:r="http://schemas.openxmlformats.org/officeDocument/2006/relationships" r:embed="rId1"/>
        <a:stretch>
          <a:fillRect/>
        </a:stretch>
      </xdr:blipFill>
      <xdr:spPr>
        <a:xfrm>
          <a:off x="52661671" y="153145564"/>
          <a:ext cx="3399118" cy="2066221"/>
        </a:xfrm>
        <a:prstGeom prst="rect">
          <a:avLst/>
        </a:prstGeom>
      </xdr:spPr>
    </xdr:pic>
    <xdr:clientData/>
  </xdr:oneCellAnchor>
  <xdr:oneCellAnchor>
    <xdr:from>
      <xdr:col>28</xdr:col>
      <xdr:colOff>261471</xdr:colOff>
      <xdr:row>86</xdr:row>
      <xdr:rowOff>186764</xdr:rowOff>
    </xdr:from>
    <xdr:ext cx="3399118" cy="2066221"/>
    <xdr:pic>
      <xdr:nvPicPr>
        <xdr:cNvPr id="35" name="Picture 34">
          <a:extLst>
            <a:ext uri="{FF2B5EF4-FFF2-40B4-BE49-F238E27FC236}">
              <a16:creationId xmlns:a16="http://schemas.microsoft.com/office/drawing/2014/main" id="{04BDD132-F488-A948-8FEA-DAC606A6EC65}"/>
            </a:ext>
          </a:extLst>
        </xdr:cNvPr>
        <xdr:cNvPicPr>
          <a:picLocks noChangeAspect="1"/>
        </xdr:cNvPicPr>
      </xdr:nvPicPr>
      <xdr:blipFill>
        <a:blip xmlns:r="http://schemas.openxmlformats.org/officeDocument/2006/relationships" r:embed="rId1"/>
        <a:stretch>
          <a:fillRect/>
        </a:stretch>
      </xdr:blipFill>
      <xdr:spPr>
        <a:xfrm>
          <a:off x="52661671" y="135365564"/>
          <a:ext cx="3399118" cy="2066221"/>
        </a:xfrm>
        <a:prstGeom prst="rect">
          <a:avLst/>
        </a:prstGeom>
      </xdr:spPr>
    </xdr:pic>
    <xdr:clientData/>
  </xdr:oneCellAnchor>
  <xdr:oneCellAnchor>
    <xdr:from>
      <xdr:col>28</xdr:col>
      <xdr:colOff>261471</xdr:colOff>
      <xdr:row>87</xdr:row>
      <xdr:rowOff>186764</xdr:rowOff>
    </xdr:from>
    <xdr:ext cx="3399118" cy="2066221"/>
    <xdr:pic>
      <xdr:nvPicPr>
        <xdr:cNvPr id="36" name="Picture 35">
          <a:extLst>
            <a:ext uri="{FF2B5EF4-FFF2-40B4-BE49-F238E27FC236}">
              <a16:creationId xmlns:a16="http://schemas.microsoft.com/office/drawing/2014/main" id="{04FB17D9-492A-114D-B470-A06A57ABC341}"/>
            </a:ext>
          </a:extLst>
        </xdr:cNvPr>
        <xdr:cNvPicPr>
          <a:picLocks noChangeAspect="1"/>
        </xdr:cNvPicPr>
      </xdr:nvPicPr>
      <xdr:blipFill>
        <a:blip xmlns:r="http://schemas.openxmlformats.org/officeDocument/2006/relationships" r:embed="rId1"/>
        <a:stretch>
          <a:fillRect/>
        </a:stretch>
      </xdr:blipFill>
      <xdr:spPr>
        <a:xfrm>
          <a:off x="52661671" y="139810564"/>
          <a:ext cx="3399118" cy="2066221"/>
        </a:xfrm>
        <a:prstGeom prst="rect">
          <a:avLst/>
        </a:prstGeom>
      </xdr:spPr>
    </xdr:pic>
    <xdr:clientData/>
  </xdr:oneCellAnchor>
  <xdr:oneCellAnchor>
    <xdr:from>
      <xdr:col>28</xdr:col>
      <xdr:colOff>261471</xdr:colOff>
      <xdr:row>88</xdr:row>
      <xdr:rowOff>186764</xdr:rowOff>
    </xdr:from>
    <xdr:ext cx="3399118" cy="2066221"/>
    <xdr:pic>
      <xdr:nvPicPr>
        <xdr:cNvPr id="37" name="Picture 36">
          <a:extLst>
            <a:ext uri="{FF2B5EF4-FFF2-40B4-BE49-F238E27FC236}">
              <a16:creationId xmlns:a16="http://schemas.microsoft.com/office/drawing/2014/main" id="{8B8D2F0B-A52F-3A4B-AF5C-B4BB89BF7133}"/>
            </a:ext>
          </a:extLst>
        </xdr:cNvPr>
        <xdr:cNvPicPr>
          <a:picLocks noChangeAspect="1"/>
        </xdr:cNvPicPr>
      </xdr:nvPicPr>
      <xdr:blipFill>
        <a:blip xmlns:r="http://schemas.openxmlformats.org/officeDocument/2006/relationships" r:embed="rId1"/>
        <a:stretch>
          <a:fillRect/>
        </a:stretch>
      </xdr:blipFill>
      <xdr:spPr>
        <a:xfrm>
          <a:off x="52661671" y="144255564"/>
          <a:ext cx="3399118" cy="2066221"/>
        </a:xfrm>
        <a:prstGeom prst="rect">
          <a:avLst/>
        </a:prstGeom>
      </xdr:spPr>
    </xdr:pic>
    <xdr:clientData/>
  </xdr:oneCellAnchor>
  <xdr:oneCellAnchor>
    <xdr:from>
      <xdr:col>28</xdr:col>
      <xdr:colOff>261471</xdr:colOff>
      <xdr:row>89</xdr:row>
      <xdr:rowOff>186764</xdr:rowOff>
    </xdr:from>
    <xdr:ext cx="3399118" cy="2066221"/>
    <xdr:pic>
      <xdr:nvPicPr>
        <xdr:cNvPr id="38" name="Picture 37">
          <a:extLst>
            <a:ext uri="{FF2B5EF4-FFF2-40B4-BE49-F238E27FC236}">
              <a16:creationId xmlns:a16="http://schemas.microsoft.com/office/drawing/2014/main" id="{5096C5EA-CFF5-A549-B568-2CCE48EE735B}"/>
            </a:ext>
          </a:extLst>
        </xdr:cNvPr>
        <xdr:cNvPicPr>
          <a:picLocks noChangeAspect="1"/>
        </xdr:cNvPicPr>
      </xdr:nvPicPr>
      <xdr:blipFill>
        <a:blip xmlns:r="http://schemas.openxmlformats.org/officeDocument/2006/relationships" r:embed="rId1"/>
        <a:stretch>
          <a:fillRect/>
        </a:stretch>
      </xdr:blipFill>
      <xdr:spPr>
        <a:xfrm>
          <a:off x="52661671" y="148700564"/>
          <a:ext cx="3399118" cy="2066221"/>
        </a:xfrm>
        <a:prstGeom prst="rect">
          <a:avLst/>
        </a:prstGeom>
      </xdr:spPr>
    </xdr:pic>
    <xdr:clientData/>
  </xdr:oneCellAnchor>
  <xdr:oneCellAnchor>
    <xdr:from>
      <xdr:col>28</xdr:col>
      <xdr:colOff>261471</xdr:colOff>
      <xdr:row>98</xdr:row>
      <xdr:rowOff>186764</xdr:rowOff>
    </xdr:from>
    <xdr:ext cx="3399118" cy="2066221"/>
    <xdr:pic>
      <xdr:nvPicPr>
        <xdr:cNvPr id="39" name="Picture 38">
          <a:extLst>
            <a:ext uri="{FF2B5EF4-FFF2-40B4-BE49-F238E27FC236}">
              <a16:creationId xmlns:a16="http://schemas.microsoft.com/office/drawing/2014/main" id="{AC22479A-F644-834F-9D98-604B4E3F7F37}"/>
            </a:ext>
          </a:extLst>
        </xdr:cNvPr>
        <xdr:cNvPicPr>
          <a:picLocks noChangeAspect="1"/>
        </xdr:cNvPicPr>
      </xdr:nvPicPr>
      <xdr:blipFill>
        <a:blip xmlns:r="http://schemas.openxmlformats.org/officeDocument/2006/relationships" r:embed="rId1"/>
        <a:stretch>
          <a:fillRect/>
        </a:stretch>
      </xdr:blipFill>
      <xdr:spPr>
        <a:xfrm>
          <a:off x="52661671" y="188705564"/>
          <a:ext cx="3399118" cy="2066221"/>
        </a:xfrm>
        <a:prstGeom prst="rect">
          <a:avLst/>
        </a:prstGeom>
      </xdr:spPr>
    </xdr:pic>
    <xdr:clientData/>
  </xdr:oneCellAnchor>
  <xdr:oneCellAnchor>
    <xdr:from>
      <xdr:col>28</xdr:col>
      <xdr:colOff>261471</xdr:colOff>
      <xdr:row>91</xdr:row>
      <xdr:rowOff>186764</xdr:rowOff>
    </xdr:from>
    <xdr:ext cx="3399118" cy="2066221"/>
    <xdr:pic>
      <xdr:nvPicPr>
        <xdr:cNvPr id="40" name="Picture 39">
          <a:extLst>
            <a:ext uri="{FF2B5EF4-FFF2-40B4-BE49-F238E27FC236}">
              <a16:creationId xmlns:a16="http://schemas.microsoft.com/office/drawing/2014/main" id="{D7954F0B-5279-FC46-B5D8-9010E4EDF05D}"/>
            </a:ext>
          </a:extLst>
        </xdr:cNvPr>
        <xdr:cNvPicPr>
          <a:picLocks noChangeAspect="1"/>
        </xdr:cNvPicPr>
      </xdr:nvPicPr>
      <xdr:blipFill>
        <a:blip xmlns:r="http://schemas.openxmlformats.org/officeDocument/2006/relationships" r:embed="rId1"/>
        <a:stretch>
          <a:fillRect/>
        </a:stretch>
      </xdr:blipFill>
      <xdr:spPr>
        <a:xfrm>
          <a:off x="52661671" y="157590564"/>
          <a:ext cx="3399118" cy="2066221"/>
        </a:xfrm>
        <a:prstGeom prst="rect">
          <a:avLst/>
        </a:prstGeom>
      </xdr:spPr>
    </xdr:pic>
    <xdr:clientData/>
  </xdr:oneCellAnchor>
  <xdr:oneCellAnchor>
    <xdr:from>
      <xdr:col>28</xdr:col>
      <xdr:colOff>261471</xdr:colOff>
      <xdr:row>92</xdr:row>
      <xdr:rowOff>186764</xdr:rowOff>
    </xdr:from>
    <xdr:ext cx="3399118" cy="2066221"/>
    <xdr:pic>
      <xdr:nvPicPr>
        <xdr:cNvPr id="41" name="Picture 40">
          <a:extLst>
            <a:ext uri="{FF2B5EF4-FFF2-40B4-BE49-F238E27FC236}">
              <a16:creationId xmlns:a16="http://schemas.microsoft.com/office/drawing/2014/main" id="{EF483EDA-4DE0-334A-82B1-07976E2677D7}"/>
            </a:ext>
          </a:extLst>
        </xdr:cNvPr>
        <xdr:cNvPicPr>
          <a:picLocks noChangeAspect="1"/>
        </xdr:cNvPicPr>
      </xdr:nvPicPr>
      <xdr:blipFill>
        <a:blip xmlns:r="http://schemas.openxmlformats.org/officeDocument/2006/relationships" r:embed="rId1"/>
        <a:stretch>
          <a:fillRect/>
        </a:stretch>
      </xdr:blipFill>
      <xdr:spPr>
        <a:xfrm>
          <a:off x="52661671" y="162035564"/>
          <a:ext cx="3399118" cy="2066221"/>
        </a:xfrm>
        <a:prstGeom prst="rect">
          <a:avLst/>
        </a:prstGeom>
      </xdr:spPr>
    </xdr:pic>
    <xdr:clientData/>
  </xdr:oneCellAnchor>
  <xdr:oneCellAnchor>
    <xdr:from>
      <xdr:col>28</xdr:col>
      <xdr:colOff>261471</xdr:colOff>
      <xdr:row>93</xdr:row>
      <xdr:rowOff>186764</xdr:rowOff>
    </xdr:from>
    <xdr:ext cx="3399118" cy="2066221"/>
    <xdr:pic>
      <xdr:nvPicPr>
        <xdr:cNvPr id="42" name="Picture 41">
          <a:extLst>
            <a:ext uri="{FF2B5EF4-FFF2-40B4-BE49-F238E27FC236}">
              <a16:creationId xmlns:a16="http://schemas.microsoft.com/office/drawing/2014/main" id="{3E6C6EE8-4D3D-9447-B7B6-F6E144D57032}"/>
            </a:ext>
          </a:extLst>
        </xdr:cNvPr>
        <xdr:cNvPicPr>
          <a:picLocks noChangeAspect="1"/>
        </xdr:cNvPicPr>
      </xdr:nvPicPr>
      <xdr:blipFill>
        <a:blip xmlns:r="http://schemas.openxmlformats.org/officeDocument/2006/relationships" r:embed="rId1"/>
        <a:stretch>
          <a:fillRect/>
        </a:stretch>
      </xdr:blipFill>
      <xdr:spPr>
        <a:xfrm>
          <a:off x="52661671" y="166480564"/>
          <a:ext cx="3399118" cy="2066221"/>
        </a:xfrm>
        <a:prstGeom prst="rect">
          <a:avLst/>
        </a:prstGeom>
      </xdr:spPr>
    </xdr:pic>
    <xdr:clientData/>
  </xdr:oneCellAnchor>
  <xdr:oneCellAnchor>
    <xdr:from>
      <xdr:col>28</xdr:col>
      <xdr:colOff>261471</xdr:colOff>
      <xdr:row>94</xdr:row>
      <xdr:rowOff>186764</xdr:rowOff>
    </xdr:from>
    <xdr:ext cx="3399118" cy="2066221"/>
    <xdr:pic>
      <xdr:nvPicPr>
        <xdr:cNvPr id="43" name="Picture 42">
          <a:extLst>
            <a:ext uri="{FF2B5EF4-FFF2-40B4-BE49-F238E27FC236}">
              <a16:creationId xmlns:a16="http://schemas.microsoft.com/office/drawing/2014/main" id="{41A1C080-7761-694B-93C0-A653D6C237E2}"/>
            </a:ext>
          </a:extLst>
        </xdr:cNvPr>
        <xdr:cNvPicPr>
          <a:picLocks noChangeAspect="1"/>
        </xdr:cNvPicPr>
      </xdr:nvPicPr>
      <xdr:blipFill>
        <a:blip xmlns:r="http://schemas.openxmlformats.org/officeDocument/2006/relationships" r:embed="rId1"/>
        <a:stretch>
          <a:fillRect/>
        </a:stretch>
      </xdr:blipFill>
      <xdr:spPr>
        <a:xfrm>
          <a:off x="52661671" y="170925564"/>
          <a:ext cx="3399118" cy="2066221"/>
        </a:xfrm>
        <a:prstGeom prst="rect">
          <a:avLst/>
        </a:prstGeom>
      </xdr:spPr>
    </xdr:pic>
    <xdr:clientData/>
  </xdr:oneCellAnchor>
  <xdr:oneCellAnchor>
    <xdr:from>
      <xdr:col>28</xdr:col>
      <xdr:colOff>261471</xdr:colOff>
      <xdr:row>95</xdr:row>
      <xdr:rowOff>186764</xdr:rowOff>
    </xdr:from>
    <xdr:ext cx="3399118" cy="2066221"/>
    <xdr:pic>
      <xdr:nvPicPr>
        <xdr:cNvPr id="44" name="Picture 43">
          <a:extLst>
            <a:ext uri="{FF2B5EF4-FFF2-40B4-BE49-F238E27FC236}">
              <a16:creationId xmlns:a16="http://schemas.microsoft.com/office/drawing/2014/main" id="{F6103C4E-D537-3642-96C5-AF12BCD2A310}"/>
            </a:ext>
          </a:extLst>
        </xdr:cNvPr>
        <xdr:cNvPicPr>
          <a:picLocks noChangeAspect="1"/>
        </xdr:cNvPicPr>
      </xdr:nvPicPr>
      <xdr:blipFill>
        <a:blip xmlns:r="http://schemas.openxmlformats.org/officeDocument/2006/relationships" r:embed="rId1"/>
        <a:stretch>
          <a:fillRect/>
        </a:stretch>
      </xdr:blipFill>
      <xdr:spPr>
        <a:xfrm>
          <a:off x="52661671" y="175370564"/>
          <a:ext cx="3399118" cy="2066221"/>
        </a:xfrm>
        <a:prstGeom prst="rect">
          <a:avLst/>
        </a:prstGeom>
      </xdr:spPr>
    </xdr:pic>
    <xdr:clientData/>
  </xdr:oneCellAnchor>
  <xdr:oneCellAnchor>
    <xdr:from>
      <xdr:col>28</xdr:col>
      <xdr:colOff>261471</xdr:colOff>
      <xdr:row>96</xdr:row>
      <xdr:rowOff>186764</xdr:rowOff>
    </xdr:from>
    <xdr:ext cx="3399118" cy="2066221"/>
    <xdr:pic>
      <xdr:nvPicPr>
        <xdr:cNvPr id="45" name="Picture 44">
          <a:extLst>
            <a:ext uri="{FF2B5EF4-FFF2-40B4-BE49-F238E27FC236}">
              <a16:creationId xmlns:a16="http://schemas.microsoft.com/office/drawing/2014/main" id="{56896E96-E7C4-F34E-B969-A9E4EBE0DBA8}"/>
            </a:ext>
          </a:extLst>
        </xdr:cNvPr>
        <xdr:cNvPicPr>
          <a:picLocks noChangeAspect="1"/>
        </xdr:cNvPicPr>
      </xdr:nvPicPr>
      <xdr:blipFill>
        <a:blip xmlns:r="http://schemas.openxmlformats.org/officeDocument/2006/relationships" r:embed="rId1"/>
        <a:stretch>
          <a:fillRect/>
        </a:stretch>
      </xdr:blipFill>
      <xdr:spPr>
        <a:xfrm>
          <a:off x="52661671" y="179815564"/>
          <a:ext cx="3399118" cy="2066221"/>
        </a:xfrm>
        <a:prstGeom prst="rect">
          <a:avLst/>
        </a:prstGeom>
      </xdr:spPr>
    </xdr:pic>
    <xdr:clientData/>
  </xdr:oneCellAnchor>
  <xdr:oneCellAnchor>
    <xdr:from>
      <xdr:col>28</xdr:col>
      <xdr:colOff>261471</xdr:colOff>
      <xdr:row>97</xdr:row>
      <xdr:rowOff>186764</xdr:rowOff>
    </xdr:from>
    <xdr:ext cx="3399118" cy="2066221"/>
    <xdr:pic>
      <xdr:nvPicPr>
        <xdr:cNvPr id="46" name="Picture 45">
          <a:extLst>
            <a:ext uri="{FF2B5EF4-FFF2-40B4-BE49-F238E27FC236}">
              <a16:creationId xmlns:a16="http://schemas.microsoft.com/office/drawing/2014/main" id="{B0D08A50-F408-C441-B6F3-369D35F43014}"/>
            </a:ext>
          </a:extLst>
        </xdr:cNvPr>
        <xdr:cNvPicPr>
          <a:picLocks noChangeAspect="1"/>
        </xdr:cNvPicPr>
      </xdr:nvPicPr>
      <xdr:blipFill>
        <a:blip xmlns:r="http://schemas.openxmlformats.org/officeDocument/2006/relationships" r:embed="rId1"/>
        <a:stretch>
          <a:fillRect/>
        </a:stretch>
      </xdr:blipFill>
      <xdr:spPr>
        <a:xfrm>
          <a:off x="52661671" y="184260564"/>
          <a:ext cx="3399118" cy="2066221"/>
        </a:xfrm>
        <a:prstGeom prst="rect">
          <a:avLst/>
        </a:prstGeom>
      </xdr:spPr>
    </xdr:pic>
    <xdr:clientData/>
  </xdr:oneCellAnchor>
  <xdr:oneCellAnchor>
    <xdr:from>
      <xdr:col>28</xdr:col>
      <xdr:colOff>261471</xdr:colOff>
      <xdr:row>106</xdr:row>
      <xdr:rowOff>186764</xdr:rowOff>
    </xdr:from>
    <xdr:ext cx="3399118" cy="2066221"/>
    <xdr:pic>
      <xdr:nvPicPr>
        <xdr:cNvPr id="47" name="Picture 46">
          <a:extLst>
            <a:ext uri="{FF2B5EF4-FFF2-40B4-BE49-F238E27FC236}">
              <a16:creationId xmlns:a16="http://schemas.microsoft.com/office/drawing/2014/main" id="{B9829660-DC2D-B341-B770-0C561A298964}"/>
            </a:ext>
          </a:extLst>
        </xdr:cNvPr>
        <xdr:cNvPicPr>
          <a:picLocks noChangeAspect="1"/>
        </xdr:cNvPicPr>
      </xdr:nvPicPr>
      <xdr:blipFill>
        <a:blip xmlns:r="http://schemas.openxmlformats.org/officeDocument/2006/relationships" r:embed="rId1"/>
        <a:stretch>
          <a:fillRect/>
        </a:stretch>
      </xdr:blipFill>
      <xdr:spPr>
        <a:xfrm>
          <a:off x="52661671" y="224265564"/>
          <a:ext cx="3399118" cy="2066221"/>
        </a:xfrm>
        <a:prstGeom prst="rect">
          <a:avLst/>
        </a:prstGeom>
      </xdr:spPr>
    </xdr:pic>
    <xdr:clientData/>
  </xdr:oneCellAnchor>
  <xdr:oneCellAnchor>
    <xdr:from>
      <xdr:col>28</xdr:col>
      <xdr:colOff>261471</xdr:colOff>
      <xdr:row>99</xdr:row>
      <xdr:rowOff>186764</xdr:rowOff>
    </xdr:from>
    <xdr:ext cx="3399118" cy="2066221"/>
    <xdr:pic>
      <xdr:nvPicPr>
        <xdr:cNvPr id="48" name="Picture 47">
          <a:extLst>
            <a:ext uri="{FF2B5EF4-FFF2-40B4-BE49-F238E27FC236}">
              <a16:creationId xmlns:a16="http://schemas.microsoft.com/office/drawing/2014/main" id="{6FD6C9C3-273C-5B41-A324-9E0CCF30F651}"/>
            </a:ext>
          </a:extLst>
        </xdr:cNvPr>
        <xdr:cNvPicPr>
          <a:picLocks noChangeAspect="1"/>
        </xdr:cNvPicPr>
      </xdr:nvPicPr>
      <xdr:blipFill>
        <a:blip xmlns:r="http://schemas.openxmlformats.org/officeDocument/2006/relationships" r:embed="rId1"/>
        <a:stretch>
          <a:fillRect/>
        </a:stretch>
      </xdr:blipFill>
      <xdr:spPr>
        <a:xfrm>
          <a:off x="52661671" y="193150564"/>
          <a:ext cx="3399118" cy="2066221"/>
        </a:xfrm>
        <a:prstGeom prst="rect">
          <a:avLst/>
        </a:prstGeom>
      </xdr:spPr>
    </xdr:pic>
    <xdr:clientData/>
  </xdr:oneCellAnchor>
  <xdr:oneCellAnchor>
    <xdr:from>
      <xdr:col>28</xdr:col>
      <xdr:colOff>261471</xdr:colOff>
      <xdr:row>100</xdr:row>
      <xdr:rowOff>186764</xdr:rowOff>
    </xdr:from>
    <xdr:ext cx="3399118" cy="2066221"/>
    <xdr:pic>
      <xdr:nvPicPr>
        <xdr:cNvPr id="49" name="Picture 48">
          <a:extLst>
            <a:ext uri="{FF2B5EF4-FFF2-40B4-BE49-F238E27FC236}">
              <a16:creationId xmlns:a16="http://schemas.microsoft.com/office/drawing/2014/main" id="{593A95FE-12A2-A448-981B-5443ED0FC732}"/>
            </a:ext>
          </a:extLst>
        </xdr:cNvPr>
        <xdr:cNvPicPr>
          <a:picLocks noChangeAspect="1"/>
        </xdr:cNvPicPr>
      </xdr:nvPicPr>
      <xdr:blipFill>
        <a:blip xmlns:r="http://schemas.openxmlformats.org/officeDocument/2006/relationships" r:embed="rId1"/>
        <a:stretch>
          <a:fillRect/>
        </a:stretch>
      </xdr:blipFill>
      <xdr:spPr>
        <a:xfrm>
          <a:off x="52661671" y="197595564"/>
          <a:ext cx="3399118" cy="2066221"/>
        </a:xfrm>
        <a:prstGeom prst="rect">
          <a:avLst/>
        </a:prstGeom>
      </xdr:spPr>
    </xdr:pic>
    <xdr:clientData/>
  </xdr:oneCellAnchor>
  <xdr:oneCellAnchor>
    <xdr:from>
      <xdr:col>28</xdr:col>
      <xdr:colOff>261471</xdr:colOff>
      <xdr:row>101</xdr:row>
      <xdr:rowOff>186764</xdr:rowOff>
    </xdr:from>
    <xdr:ext cx="3399118" cy="2066221"/>
    <xdr:pic>
      <xdr:nvPicPr>
        <xdr:cNvPr id="50" name="Picture 49">
          <a:extLst>
            <a:ext uri="{FF2B5EF4-FFF2-40B4-BE49-F238E27FC236}">
              <a16:creationId xmlns:a16="http://schemas.microsoft.com/office/drawing/2014/main" id="{1EDF279A-8760-374D-B798-C0DF32BA508A}"/>
            </a:ext>
          </a:extLst>
        </xdr:cNvPr>
        <xdr:cNvPicPr>
          <a:picLocks noChangeAspect="1"/>
        </xdr:cNvPicPr>
      </xdr:nvPicPr>
      <xdr:blipFill>
        <a:blip xmlns:r="http://schemas.openxmlformats.org/officeDocument/2006/relationships" r:embed="rId1"/>
        <a:stretch>
          <a:fillRect/>
        </a:stretch>
      </xdr:blipFill>
      <xdr:spPr>
        <a:xfrm>
          <a:off x="52661671" y="202040564"/>
          <a:ext cx="3399118" cy="2066221"/>
        </a:xfrm>
        <a:prstGeom prst="rect">
          <a:avLst/>
        </a:prstGeom>
      </xdr:spPr>
    </xdr:pic>
    <xdr:clientData/>
  </xdr:oneCellAnchor>
  <xdr:oneCellAnchor>
    <xdr:from>
      <xdr:col>28</xdr:col>
      <xdr:colOff>261471</xdr:colOff>
      <xdr:row>102</xdr:row>
      <xdr:rowOff>186764</xdr:rowOff>
    </xdr:from>
    <xdr:ext cx="3399118" cy="2066221"/>
    <xdr:pic>
      <xdr:nvPicPr>
        <xdr:cNvPr id="51" name="Picture 50">
          <a:extLst>
            <a:ext uri="{FF2B5EF4-FFF2-40B4-BE49-F238E27FC236}">
              <a16:creationId xmlns:a16="http://schemas.microsoft.com/office/drawing/2014/main" id="{83F5FC86-B84D-D64D-AE2F-0EE6410EF199}"/>
            </a:ext>
          </a:extLst>
        </xdr:cNvPr>
        <xdr:cNvPicPr>
          <a:picLocks noChangeAspect="1"/>
        </xdr:cNvPicPr>
      </xdr:nvPicPr>
      <xdr:blipFill>
        <a:blip xmlns:r="http://schemas.openxmlformats.org/officeDocument/2006/relationships" r:embed="rId1"/>
        <a:stretch>
          <a:fillRect/>
        </a:stretch>
      </xdr:blipFill>
      <xdr:spPr>
        <a:xfrm>
          <a:off x="52661671" y="206485564"/>
          <a:ext cx="3399118" cy="2066221"/>
        </a:xfrm>
        <a:prstGeom prst="rect">
          <a:avLst/>
        </a:prstGeom>
      </xdr:spPr>
    </xdr:pic>
    <xdr:clientData/>
  </xdr:oneCellAnchor>
  <xdr:oneCellAnchor>
    <xdr:from>
      <xdr:col>28</xdr:col>
      <xdr:colOff>261471</xdr:colOff>
      <xdr:row>103</xdr:row>
      <xdr:rowOff>186764</xdr:rowOff>
    </xdr:from>
    <xdr:ext cx="3399118" cy="2066221"/>
    <xdr:pic>
      <xdr:nvPicPr>
        <xdr:cNvPr id="52" name="Picture 51">
          <a:extLst>
            <a:ext uri="{FF2B5EF4-FFF2-40B4-BE49-F238E27FC236}">
              <a16:creationId xmlns:a16="http://schemas.microsoft.com/office/drawing/2014/main" id="{8FC7B834-2967-1946-B3E9-EDDD55DE4CB0}"/>
            </a:ext>
          </a:extLst>
        </xdr:cNvPr>
        <xdr:cNvPicPr>
          <a:picLocks noChangeAspect="1"/>
        </xdr:cNvPicPr>
      </xdr:nvPicPr>
      <xdr:blipFill>
        <a:blip xmlns:r="http://schemas.openxmlformats.org/officeDocument/2006/relationships" r:embed="rId1"/>
        <a:stretch>
          <a:fillRect/>
        </a:stretch>
      </xdr:blipFill>
      <xdr:spPr>
        <a:xfrm>
          <a:off x="52661671" y="210930564"/>
          <a:ext cx="3399118" cy="2066221"/>
        </a:xfrm>
        <a:prstGeom prst="rect">
          <a:avLst/>
        </a:prstGeom>
      </xdr:spPr>
    </xdr:pic>
    <xdr:clientData/>
  </xdr:oneCellAnchor>
  <xdr:oneCellAnchor>
    <xdr:from>
      <xdr:col>28</xdr:col>
      <xdr:colOff>261471</xdr:colOff>
      <xdr:row>104</xdr:row>
      <xdr:rowOff>186764</xdr:rowOff>
    </xdr:from>
    <xdr:ext cx="3399118" cy="2066221"/>
    <xdr:pic>
      <xdr:nvPicPr>
        <xdr:cNvPr id="53" name="Picture 52">
          <a:extLst>
            <a:ext uri="{FF2B5EF4-FFF2-40B4-BE49-F238E27FC236}">
              <a16:creationId xmlns:a16="http://schemas.microsoft.com/office/drawing/2014/main" id="{2EFF1698-EB2B-664A-A366-2C3BECA55BAA}"/>
            </a:ext>
          </a:extLst>
        </xdr:cNvPr>
        <xdr:cNvPicPr>
          <a:picLocks noChangeAspect="1"/>
        </xdr:cNvPicPr>
      </xdr:nvPicPr>
      <xdr:blipFill>
        <a:blip xmlns:r="http://schemas.openxmlformats.org/officeDocument/2006/relationships" r:embed="rId1"/>
        <a:stretch>
          <a:fillRect/>
        </a:stretch>
      </xdr:blipFill>
      <xdr:spPr>
        <a:xfrm>
          <a:off x="52661671" y="215375564"/>
          <a:ext cx="3399118" cy="2066221"/>
        </a:xfrm>
        <a:prstGeom prst="rect">
          <a:avLst/>
        </a:prstGeom>
      </xdr:spPr>
    </xdr:pic>
    <xdr:clientData/>
  </xdr:oneCellAnchor>
  <xdr:oneCellAnchor>
    <xdr:from>
      <xdr:col>28</xdr:col>
      <xdr:colOff>261471</xdr:colOff>
      <xdr:row>105</xdr:row>
      <xdr:rowOff>186764</xdr:rowOff>
    </xdr:from>
    <xdr:ext cx="3399118" cy="2066221"/>
    <xdr:pic>
      <xdr:nvPicPr>
        <xdr:cNvPr id="54" name="Picture 53">
          <a:extLst>
            <a:ext uri="{FF2B5EF4-FFF2-40B4-BE49-F238E27FC236}">
              <a16:creationId xmlns:a16="http://schemas.microsoft.com/office/drawing/2014/main" id="{D8412766-9195-4A4E-AA47-6B2E1E023ECA}"/>
            </a:ext>
          </a:extLst>
        </xdr:cNvPr>
        <xdr:cNvPicPr>
          <a:picLocks noChangeAspect="1"/>
        </xdr:cNvPicPr>
      </xdr:nvPicPr>
      <xdr:blipFill>
        <a:blip xmlns:r="http://schemas.openxmlformats.org/officeDocument/2006/relationships" r:embed="rId1"/>
        <a:stretch>
          <a:fillRect/>
        </a:stretch>
      </xdr:blipFill>
      <xdr:spPr>
        <a:xfrm>
          <a:off x="52661671" y="219820564"/>
          <a:ext cx="3399118" cy="2066221"/>
        </a:xfrm>
        <a:prstGeom prst="rect">
          <a:avLst/>
        </a:prstGeom>
      </xdr:spPr>
    </xdr:pic>
    <xdr:clientData/>
  </xdr:oneCellAnchor>
  <xdr:twoCellAnchor editAs="oneCell">
    <xdr:from>
      <xdr:col>33</xdr:col>
      <xdr:colOff>435429</xdr:colOff>
      <xdr:row>218</xdr:row>
      <xdr:rowOff>308429</xdr:rowOff>
    </xdr:from>
    <xdr:to>
      <xdr:col>33</xdr:col>
      <xdr:colOff>3164793</xdr:colOff>
      <xdr:row>218</xdr:row>
      <xdr:rowOff>2453740</xdr:rowOff>
    </xdr:to>
    <xdr:pic>
      <xdr:nvPicPr>
        <xdr:cNvPr id="55" name="Picture 54">
          <a:extLst>
            <a:ext uri="{FF2B5EF4-FFF2-40B4-BE49-F238E27FC236}">
              <a16:creationId xmlns:a16="http://schemas.microsoft.com/office/drawing/2014/main" id="{99AAC69E-F5E0-614B-B792-D3BB66E69548}"/>
            </a:ext>
          </a:extLst>
        </xdr:cNvPr>
        <xdr:cNvPicPr>
          <a:picLocks noChangeAspect="1"/>
        </xdr:cNvPicPr>
      </xdr:nvPicPr>
      <xdr:blipFill>
        <a:blip xmlns:r="http://schemas.openxmlformats.org/officeDocument/2006/relationships" r:embed="rId3"/>
        <a:stretch>
          <a:fillRect/>
        </a:stretch>
      </xdr:blipFill>
      <xdr:spPr>
        <a:xfrm>
          <a:off x="64786329" y="346751729"/>
          <a:ext cx="2729364" cy="2110154"/>
        </a:xfrm>
        <a:prstGeom prst="rect">
          <a:avLst/>
        </a:prstGeom>
      </xdr:spPr>
    </xdr:pic>
    <xdr:clientData/>
  </xdr:twoCellAnchor>
  <xdr:oneCellAnchor>
    <xdr:from>
      <xdr:col>33</xdr:col>
      <xdr:colOff>435429</xdr:colOff>
      <xdr:row>219</xdr:row>
      <xdr:rowOff>308429</xdr:rowOff>
    </xdr:from>
    <xdr:ext cx="2729364" cy="2110154"/>
    <xdr:pic>
      <xdr:nvPicPr>
        <xdr:cNvPr id="56" name="Picture 55">
          <a:extLst>
            <a:ext uri="{FF2B5EF4-FFF2-40B4-BE49-F238E27FC236}">
              <a16:creationId xmlns:a16="http://schemas.microsoft.com/office/drawing/2014/main" id="{EE0904EA-35EA-584D-AA10-FE0407433A25}"/>
            </a:ext>
          </a:extLst>
        </xdr:cNvPr>
        <xdr:cNvPicPr>
          <a:picLocks noChangeAspect="1"/>
        </xdr:cNvPicPr>
      </xdr:nvPicPr>
      <xdr:blipFill>
        <a:blip xmlns:r="http://schemas.openxmlformats.org/officeDocument/2006/relationships" r:embed="rId3"/>
        <a:stretch>
          <a:fillRect/>
        </a:stretch>
      </xdr:blipFill>
      <xdr:spPr>
        <a:xfrm>
          <a:off x="64786329" y="349609229"/>
          <a:ext cx="2729364" cy="2110154"/>
        </a:xfrm>
        <a:prstGeom prst="rect">
          <a:avLst/>
        </a:prstGeom>
      </xdr:spPr>
    </xdr:pic>
    <xdr:clientData/>
  </xdr:oneCellAnchor>
  <xdr:oneCellAnchor>
    <xdr:from>
      <xdr:col>33</xdr:col>
      <xdr:colOff>435429</xdr:colOff>
      <xdr:row>220</xdr:row>
      <xdr:rowOff>308429</xdr:rowOff>
    </xdr:from>
    <xdr:ext cx="2729364" cy="2110154"/>
    <xdr:pic>
      <xdr:nvPicPr>
        <xdr:cNvPr id="57" name="Picture 56">
          <a:extLst>
            <a:ext uri="{FF2B5EF4-FFF2-40B4-BE49-F238E27FC236}">
              <a16:creationId xmlns:a16="http://schemas.microsoft.com/office/drawing/2014/main" id="{44A442ED-D2F9-1545-8894-65C8152BE73F}"/>
            </a:ext>
          </a:extLst>
        </xdr:cNvPr>
        <xdr:cNvPicPr>
          <a:picLocks noChangeAspect="1"/>
        </xdr:cNvPicPr>
      </xdr:nvPicPr>
      <xdr:blipFill>
        <a:blip xmlns:r="http://schemas.openxmlformats.org/officeDocument/2006/relationships" r:embed="rId3"/>
        <a:stretch>
          <a:fillRect/>
        </a:stretch>
      </xdr:blipFill>
      <xdr:spPr>
        <a:xfrm>
          <a:off x="64786329" y="352466729"/>
          <a:ext cx="2729364" cy="2110154"/>
        </a:xfrm>
        <a:prstGeom prst="rect">
          <a:avLst/>
        </a:prstGeom>
      </xdr:spPr>
    </xdr:pic>
    <xdr:clientData/>
  </xdr:oneCellAnchor>
  <xdr:oneCellAnchor>
    <xdr:from>
      <xdr:col>33</xdr:col>
      <xdr:colOff>435429</xdr:colOff>
      <xdr:row>221</xdr:row>
      <xdr:rowOff>308429</xdr:rowOff>
    </xdr:from>
    <xdr:ext cx="2729364" cy="2110154"/>
    <xdr:pic>
      <xdr:nvPicPr>
        <xdr:cNvPr id="58" name="Picture 57">
          <a:extLst>
            <a:ext uri="{FF2B5EF4-FFF2-40B4-BE49-F238E27FC236}">
              <a16:creationId xmlns:a16="http://schemas.microsoft.com/office/drawing/2014/main" id="{7B5DECFB-0ACD-3543-B4CC-EE038B20E2B3}"/>
            </a:ext>
          </a:extLst>
        </xdr:cNvPr>
        <xdr:cNvPicPr>
          <a:picLocks noChangeAspect="1"/>
        </xdr:cNvPicPr>
      </xdr:nvPicPr>
      <xdr:blipFill>
        <a:blip xmlns:r="http://schemas.openxmlformats.org/officeDocument/2006/relationships" r:embed="rId3"/>
        <a:stretch>
          <a:fillRect/>
        </a:stretch>
      </xdr:blipFill>
      <xdr:spPr>
        <a:xfrm>
          <a:off x="64786329" y="355324229"/>
          <a:ext cx="2729364" cy="2110154"/>
        </a:xfrm>
        <a:prstGeom prst="rect">
          <a:avLst/>
        </a:prstGeom>
      </xdr:spPr>
    </xdr:pic>
    <xdr:clientData/>
  </xdr:oneCellAnchor>
  <xdr:oneCellAnchor>
    <xdr:from>
      <xdr:col>33</xdr:col>
      <xdr:colOff>435429</xdr:colOff>
      <xdr:row>222</xdr:row>
      <xdr:rowOff>308429</xdr:rowOff>
    </xdr:from>
    <xdr:ext cx="2729364" cy="2110154"/>
    <xdr:pic>
      <xdr:nvPicPr>
        <xdr:cNvPr id="59" name="Picture 58">
          <a:extLst>
            <a:ext uri="{FF2B5EF4-FFF2-40B4-BE49-F238E27FC236}">
              <a16:creationId xmlns:a16="http://schemas.microsoft.com/office/drawing/2014/main" id="{041A1F2E-DE6E-2146-9A37-09D663D1808A}"/>
            </a:ext>
          </a:extLst>
        </xdr:cNvPr>
        <xdr:cNvPicPr>
          <a:picLocks noChangeAspect="1"/>
        </xdr:cNvPicPr>
      </xdr:nvPicPr>
      <xdr:blipFill>
        <a:blip xmlns:r="http://schemas.openxmlformats.org/officeDocument/2006/relationships" r:embed="rId3"/>
        <a:stretch>
          <a:fillRect/>
        </a:stretch>
      </xdr:blipFill>
      <xdr:spPr>
        <a:xfrm>
          <a:off x="64786329" y="358181729"/>
          <a:ext cx="2729364" cy="2110154"/>
        </a:xfrm>
        <a:prstGeom prst="rect">
          <a:avLst/>
        </a:prstGeom>
      </xdr:spPr>
    </xdr:pic>
    <xdr:clientData/>
  </xdr:oneCellAnchor>
  <xdr:oneCellAnchor>
    <xdr:from>
      <xdr:col>33</xdr:col>
      <xdr:colOff>435429</xdr:colOff>
      <xdr:row>223</xdr:row>
      <xdr:rowOff>308429</xdr:rowOff>
    </xdr:from>
    <xdr:ext cx="2729364" cy="2110154"/>
    <xdr:pic>
      <xdr:nvPicPr>
        <xdr:cNvPr id="60" name="Picture 59">
          <a:extLst>
            <a:ext uri="{FF2B5EF4-FFF2-40B4-BE49-F238E27FC236}">
              <a16:creationId xmlns:a16="http://schemas.microsoft.com/office/drawing/2014/main" id="{0CFC0AA4-43FA-594B-BB11-11883C06C148}"/>
            </a:ext>
          </a:extLst>
        </xdr:cNvPr>
        <xdr:cNvPicPr>
          <a:picLocks noChangeAspect="1"/>
        </xdr:cNvPicPr>
      </xdr:nvPicPr>
      <xdr:blipFill>
        <a:blip xmlns:r="http://schemas.openxmlformats.org/officeDocument/2006/relationships" r:embed="rId3"/>
        <a:stretch>
          <a:fillRect/>
        </a:stretch>
      </xdr:blipFill>
      <xdr:spPr>
        <a:xfrm>
          <a:off x="64786329" y="361039229"/>
          <a:ext cx="2729364" cy="2110154"/>
        </a:xfrm>
        <a:prstGeom prst="rect">
          <a:avLst/>
        </a:prstGeom>
      </xdr:spPr>
    </xdr:pic>
    <xdr:clientData/>
  </xdr:oneCellAnchor>
  <xdr:oneCellAnchor>
    <xdr:from>
      <xdr:col>33</xdr:col>
      <xdr:colOff>435429</xdr:colOff>
      <xdr:row>224</xdr:row>
      <xdr:rowOff>308429</xdr:rowOff>
    </xdr:from>
    <xdr:ext cx="2729364" cy="2110154"/>
    <xdr:pic>
      <xdr:nvPicPr>
        <xdr:cNvPr id="61" name="Picture 60">
          <a:extLst>
            <a:ext uri="{FF2B5EF4-FFF2-40B4-BE49-F238E27FC236}">
              <a16:creationId xmlns:a16="http://schemas.microsoft.com/office/drawing/2014/main" id="{D188D836-4810-D140-8E16-091E13677B55}"/>
            </a:ext>
          </a:extLst>
        </xdr:cNvPr>
        <xdr:cNvPicPr>
          <a:picLocks noChangeAspect="1"/>
        </xdr:cNvPicPr>
      </xdr:nvPicPr>
      <xdr:blipFill>
        <a:blip xmlns:r="http://schemas.openxmlformats.org/officeDocument/2006/relationships" r:embed="rId3"/>
        <a:stretch>
          <a:fillRect/>
        </a:stretch>
      </xdr:blipFill>
      <xdr:spPr>
        <a:xfrm>
          <a:off x="64786329" y="363896729"/>
          <a:ext cx="2729364" cy="2110154"/>
        </a:xfrm>
        <a:prstGeom prst="rect">
          <a:avLst/>
        </a:prstGeom>
      </xdr:spPr>
    </xdr:pic>
    <xdr:clientData/>
  </xdr:oneCellAnchor>
  <xdr:oneCellAnchor>
    <xdr:from>
      <xdr:col>33</xdr:col>
      <xdr:colOff>435429</xdr:colOff>
      <xdr:row>225</xdr:row>
      <xdr:rowOff>308429</xdr:rowOff>
    </xdr:from>
    <xdr:ext cx="2729364" cy="2110154"/>
    <xdr:pic>
      <xdr:nvPicPr>
        <xdr:cNvPr id="62" name="Picture 61">
          <a:extLst>
            <a:ext uri="{FF2B5EF4-FFF2-40B4-BE49-F238E27FC236}">
              <a16:creationId xmlns:a16="http://schemas.microsoft.com/office/drawing/2014/main" id="{C9454029-E6C6-CB4C-BE0F-2B98867F1421}"/>
            </a:ext>
          </a:extLst>
        </xdr:cNvPr>
        <xdr:cNvPicPr>
          <a:picLocks noChangeAspect="1"/>
        </xdr:cNvPicPr>
      </xdr:nvPicPr>
      <xdr:blipFill>
        <a:blip xmlns:r="http://schemas.openxmlformats.org/officeDocument/2006/relationships" r:embed="rId3"/>
        <a:stretch>
          <a:fillRect/>
        </a:stretch>
      </xdr:blipFill>
      <xdr:spPr>
        <a:xfrm>
          <a:off x="64786329" y="366754229"/>
          <a:ext cx="2729364" cy="2110154"/>
        </a:xfrm>
        <a:prstGeom prst="rect">
          <a:avLst/>
        </a:prstGeom>
      </xdr:spPr>
    </xdr:pic>
    <xdr:clientData/>
  </xdr:oneCellAnchor>
  <xdr:oneCellAnchor>
    <xdr:from>
      <xdr:col>33</xdr:col>
      <xdr:colOff>435429</xdr:colOff>
      <xdr:row>226</xdr:row>
      <xdr:rowOff>308429</xdr:rowOff>
    </xdr:from>
    <xdr:ext cx="2729364" cy="2110154"/>
    <xdr:pic>
      <xdr:nvPicPr>
        <xdr:cNvPr id="63" name="Picture 62">
          <a:extLst>
            <a:ext uri="{FF2B5EF4-FFF2-40B4-BE49-F238E27FC236}">
              <a16:creationId xmlns:a16="http://schemas.microsoft.com/office/drawing/2014/main" id="{24D9F99D-2188-FB41-8355-D49ED51AB23D}"/>
            </a:ext>
          </a:extLst>
        </xdr:cNvPr>
        <xdr:cNvPicPr>
          <a:picLocks noChangeAspect="1"/>
        </xdr:cNvPicPr>
      </xdr:nvPicPr>
      <xdr:blipFill>
        <a:blip xmlns:r="http://schemas.openxmlformats.org/officeDocument/2006/relationships" r:embed="rId3"/>
        <a:stretch>
          <a:fillRect/>
        </a:stretch>
      </xdr:blipFill>
      <xdr:spPr>
        <a:xfrm>
          <a:off x="64786329" y="369611729"/>
          <a:ext cx="2729364" cy="2110154"/>
        </a:xfrm>
        <a:prstGeom prst="rect">
          <a:avLst/>
        </a:prstGeom>
      </xdr:spPr>
    </xdr:pic>
    <xdr:clientData/>
  </xdr:oneCellAnchor>
  <xdr:oneCellAnchor>
    <xdr:from>
      <xdr:col>33</xdr:col>
      <xdr:colOff>435429</xdr:colOff>
      <xdr:row>227</xdr:row>
      <xdr:rowOff>308429</xdr:rowOff>
    </xdr:from>
    <xdr:ext cx="2729364" cy="2110154"/>
    <xdr:pic>
      <xdr:nvPicPr>
        <xdr:cNvPr id="64" name="Picture 63">
          <a:extLst>
            <a:ext uri="{FF2B5EF4-FFF2-40B4-BE49-F238E27FC236}">
              <a16:creationId xmlns:a16="http://schemas.microsoft.com/office/drawing/2014/main" id="{E6C1DE87-20D9-4542-977A-8D06B5ECA553}"/>
            </a:ext>
          </a:extLst>
        </xdr:cNvPr>
        <xdr:cNvPicPr>
          <a:picLocks noChangeAspect="1"/>
        </xdr:cNvPicPr>
      </xdr:nvPicPr>
      <xdr:blipFill>
        <a:blip xmlns:r="http://schemas.openxmlformats.org/officeDocument/2006/relationships" r:embed="rId3"/>
        <a:stretch>
          <a:fillRect/>
        </a:stretch>
      </xdr:blipFill>
      <xdr:spPr>
        <a:xfrm>
          <a:off x="64786329" y="372469229"/>
          <a:ext cx="2729364" cy="2110154"/>
        </a:xfrm>
        <a:prstGeom prst="rect">
          <a:avLst/>
        </a:prstGeom>
      </xdr:spPr>
    </xdr:pic>
    <xdr:clientData/>
  </xdr:oneCellAnchor>
  <xdr:oneCellAnchor>
    <xdr:from>
      <xdr:col>33</xdr:col>
      <xdr:colOff>435429</xdr:colOff>
      <xdr:row>228</xdr:row>
      <xdr:rowOff>308429</xdr:rowOff>
    </xdr:from>
    <xdr:ext cx="2729364" cy="2110154"/>
    <xdr:pic>
      <xdr:nvPicPr>
        <xdr:cNvPr id="65" name="Picture 64">
          <a:extLst>
            <a:ext uri="{FF2B5EF4-FFF2-40B4-BE49-F238E27FC236}">
              <a16:creationId xmlns:a16="http://schemas.microsoft.com/office/drawing/2014/main" id="{540CD4E8-9F1C-C046-8B2B-E187FE78BDE0}"/>
            </a:ext>
          </a:extLst>
        </xdr:cNvPr>
        <xdr:cNvPicPr>
          <a:picLocks noChangeAspect="1"/>
        </xdr:cNvPicPr>
      </xdr:nvPicPr>
      <xdr:blipFill>
        <a:blip xmlns:r="http://schemas.openxmlformats.org/officeDocument/2006/relationships" r:embed="rId3"/>
        <a:stretch>
          <a:fillRect/>
        </a:stretch>
      </xdr:blipFill>
      <xdr:spPr>
        <a:xfrm>
          <a:off x="64786329" y="375326729"/>
          <a:ext cx="2729364" cy="2110154"/>
        </a:xfrm>
        <a:prstGeom prst="rect">
          <a:avLst/>
        </a:prstGeom>
      </xdr:spPr>
    </xdr:pic>
    <xdr:clientData/>
  </xdr:oneCellAnchor>
  <xdr:oneCellAnchor>
    <xdr:from>
      <xdr:col>33</xdr:col>
      <xdr:colOff>435429</xdr:colOff>
      <xdr:row>229</xdr:row>
      <xdr:rowOff>308429</xdr:rowOff>
    </xdr:from>
    <xdr:ext cx="2729364" cy="2110154"/>
    <xdr:pic>
      <xdr:nvPicPr>
        <xdr:cNvPr id="66" name="Picture 65">
          <a:extLst>
            <a:ext uri="{FF2B5EF4-FFF2-40B4-BE49-F238E27FC236}">
              <a16:creationId xmlns:a16="http://schemas.microsoft.com/office/drawing/2014/main" id="{ADABB197-85A8-AF46-8502-B7DF01D671D1}"/>
            </a:ext>
          </a:extLst>
        </xdr:cNvPr>
        <xdr:cNvPicPr>
          <a:picLocks noChangeAspect="1"/>
        </xdr:cNvPicPr>
      </xdr:nvPicPr>
      <xdr:blipFill>
        <a:blip xmlns:r="http://schemas.openxmlformats.org/officeDocument/2006/relationships" r:embed="rId3"/>
        <a:stretch>
          <a:fillRect/>
        </a:stretch>
      </xdr:blipFill>
      <xdr:spPr>
        <a:xfrm>
          <a:off x="64786329" y="378184229"/>
          <a:ext cx="2729364" cy="2110154"/>
        </a:xfrm>
        <a:prstGeom prst="rect">
          <a:avLst/>
        </a:prstGeom>
      </xdr:spPr>
    </xdr:pic>
    <xdr:clientData/>
  </xdr:oneCellAnchor>
  <xdr:oneCellAnchor>
    <xdr:from>
      <xdr:col>33</xdr:col>
      <xdr:colOff>435429</xdr:colOff>
      <xdr:row>230</xdr:row>
      <xdr:rowOff>308429</xdr:rowOff>
    </xdr:from>
    <xdr:ext cx="2729364" cy="2110154"/>
    <xdr:pic>
      <xdr:nvPicPr>
        <xdr:cNvPr id="67" name="Picture 66">
          <a:extLst>
            <a:ext uri="{FF2B5EF4-FFF2-40B4-BE49-F238E27FC236}">
              <a16:creationId xmlns:a16="http://schemas.microsoft.com/office/drawing/2014/main" id="{E629BB85-7DEA-8845-A4B6-BD1A23C87AC4}"/>
            </a:ext>
          </a:extLst>
        </xdr:cNvPr>
        <xdr:cNvPicPr>
          <a:picLocks noChangeAspect="1"/>
        </xdr:cNvPicPr>
      </xdr:nvPicPr>
      <xdr:blipFill>
        <a:blip xmlns:r="http://schemas.openxmlformats.org/officeDocument/2006/relationships" r:embed="rId3"/>
        <a:stretch>
          <a:fillRect/>
        </a:stretch>
      </xdr:blipFill>
      <xdr:spPr>
        <a:xfrm>
          <a:off x="64786329" y="381041729"/>
          <a:ext cx="2729364" cy="2110154"/>
        </a:xfrm>
        <a:prstGeom prst="rect">
          <a:avLst/>
        </a:prstGeom>
      </xdr:spPr>
    </xdr:pic>
    <xdr:clientData/>
  </xdr:oneCellAnchor>
  <xdr:oneCellAnchor>
    <xdr:from>
      <xdr:col>33</xdr:col>
      <xdr:colOff>435429</xdr:colOff>
      <xdr:row>231</xdr:row>
      <xdr:rowOff>308429</xdr:rowOff>
    </xdr:from>
    <xdr:ext cx="2729364" cy="2110154"/>
    <xdr:pic>
      <xdr:nvPicPr>
        <xdr:cNvPr id="68" name="Picture 67">
          <a:extLst>
            <a:ext uri="{FF2B5EF4-FFF2-40B4-BE49-F238E27FC236}">
              <a16:creationId xmlns:a16="http://schemas.microsoft.com/office/drawing/2014/main" id="{D445FDC2-D46A-9C4E-A61F-030BF92DDD30}"/>
            </a:ext>
          </a:extLst>
        </xdr:cNvPr>
        <xdr:cNvPicPr>
          <a:picLocks noChangeAspect="1"/>
        </xdr:cNvPicPr>
      </xdr:nvPicPr>
      <xdr:blipFill>
        <a:blip xmlns:r="http://schemas.openxmlformats.org/officeDocument/2006/relationships" r:embed="rId3"/>
        <a:stretch>
          <a:fillRect/>
        </a:stretch>
      </xdr:blipFill>
      <xdr:spPr>
        <a:xfrm>
          <a:off x="64786329" y="383899229"/>
          <a:ext cx="2729364" cy="2110154"/>
        </a:xfrm>
        <a:prstGeom prst="rect">
          <a:avLst/>
        </a:prstGeom>
      </xdr:spPr>
    </xdr:pic>
    <xdr:clientData/>
  </xdr:oneCellAnchor>
  <xdr:oneCellAnchor>
    <xdr:from>
      <xdr:col>33</xdr:col>
      <xdr:colOff>435429</xdr:colOff>
      <xdr:row>232</xdr:row>
      <xdr:rowOff>308429</xdr:rowOff>
    </xdr:from>
    <xdr:ext cx="2729364" cy="2110154"/>
    <xdr:pic>
      <xdr:nvPicPr>
        <xdr:cNvPr id="69" name="Picture 68">
          <a:extLst>
            <a:ext uri="{FF2B5EF4-FFF2-40B4-BE49-F238E27FC236}">
              <a16:creationId xmlns:a16="http://schemas.microsoft.com/office/drawing/2014/main" id="{F41BFA41-1D76-E24C-A7CB-B95F10308EC7}"/>
            </a:ext>
          </a:extLst>
        </xdr:cNvPr>
        <xdr:cNvPicPr>
          <a:picLocks noChangeAspect="1"/>
        </xdr:cNvPicPr>
      </xdr:nvPicPr>
      <xdr:blipFill>
        <a:blip xmlns:r="http://schemas.openxmlformats.org/officeDocument/2006/relationships" r:embed="rId3"/>
        <a:stretch>
          <a:fillRect/>
        </a:stretch>
      </xdr:blipFill>
      <xdr:spPr>
        <a:xfrm>
          <a:off x="64786329" y="386756729"/>
          <a:ext cx="2729364" cy="2110154"/>
        </a:xfrm>
        <a:prstGeom prst="rect">
          <a:avLst/>
        </a:prstGeom>
      </xdr:spPr>
    </xdr:pic>
    <xdr:clientData/>
  </xdr:oneCellAnchor>
  <xdr:oneCellAnchor>
    <xdr:from>
      <xdr:col>33</xdr:col>
      <xdr:colOff>435429</xdr:colOff>
      <xdr:row>233</xdr:row>
      <xdr:rowOff>308429</xdr:rowOff>
    </xdr:from>
    <xdr:ext cx="2729364" cy="2110154"/>
    <xdr:pic>
      <xdr:nvPicPr>
        <xdr:cNvPr id="70" name="Picture 69">
          <a:extLst>
            <a:ext uri="{FF2B5EF4-FFF2-40B4-BE49-F238E27FC236}">
              <a16:creationId xmlns:a16="http://schemas.microsoft.com/office/drawing/2014/main" id="{A05097C3-C323-DA41-8570-F4AFCF89E91F}"/>
            </a:ext>
          </a:extLst>
        </xdr:cNvPr>
        <xdr:cNvPicPr>
          <a:picLocks noChangeAspect="1"/>
        </xdr:cNvPicPr>
      </xdr:nvPicPr>
      <xdr:blipFill>
        <a:blip xmlns:r="http://schemas.openxmlformats.org/officeDocument/2006/relationships" r:embed="rId3"/>
        <a:stretch>
          <a:fillRect/>
        </a:stretch>
      </xdr:blipFill>
      <xdr:spPr>
        <a:xfrm>
          <a:off x="64786329" y="389614229"/>
          <a:ext cx="2729364" cy="2110154"/>
        </a:xfrm>
        <a:prstGeom prst="rect">
          <a:avLst/>
        </a:prstGeom>
      </xdr:spPr>
    </xdr:pic>
    <xdr:clientData/>
  </xdr:oneCellAnchor>
  <xdr:twoCellAnchor editAs="oneCell">
    <xdr:from>
      <xdr:col>33</xdr:col>
      <xdr:colOff>90716</xdr:colOff>
      <xdr:row>235</xdr:row>
      <xdr:rowOff>235859</xdr:rowOff>
    </xdr:from>
    <xdr:to>
      <xdr:col>33</xdr:col>
      <xdr:colOff>3542234</xdr:colOff>
      <xdr:row>236</xdr:row>
      <xdr:rowOff>199987</xdr:rowOff>
    </xdr:to>
    <xdr:pic>
      <xdr:nvPicPr>
        <xdr:cNvPr id="71" name="Picture 70">
          <a:extLst>
            <a:ext uri="{FF2B5EF4-FFF2-40B4-BE49-F238E27FC236}">
              <a16:creationId xmlns:a16="http://schemas.microsoft.com/office/drawing/2014/main" id="{65E441A6-9E2C-1C4F-ADC8-EE81351300B7}"/>
            </a:ext>
          </a:extLst>
        </xdr:cNvPr>
        <xdr:cNvPicPr>
          <a:picLocks noChangeAspect="1"/>
        </xdr:cNvPicPr>
      </xdr:nvPicPr>
      <xdr:blipFill>
        <a:blip xmlns:r="http://schemas.openxmlformats.org/officeDocument/2006/relationships" r:embed="rId4"/>
        <a:stretch>
          <a:fillRect/>
        </a:stretch>
      </xdr:blipFill>
      <xdr:spPr>
        <a:xfrm>
          <a:off x="64441616" y="1090721359"/>
          <a:ext cx="3451518" cy="3416903"/>
        </a:xfrm>
        <a:prstGeom prst="rect">
          <a:avLst/>
        </a:prstGeom>
      </xdr:spPr>
    </xdr:pic>
    <xdr:clientData/>
  </xdr:twoCellAnchor>
  <xdr:twoCellAnchor editAs="oneCell">
    <xdr:from>
      <xdr:col>33</xdr:col>
      <xdr:colOff>127000</xdr:colOff>
      <xdr:row>234</xdr:row>
      <xdr:rowOff>275931</xdr:rowOff>
    </xdr:from>
    <xdr:to>
      <xdr:col>33</xdr:col>
      <xdr:colOff>3646715</xdr:colOff>
      <xdr:row>235</xdr:row>
      <xdr:rowOff>328662</xdr:rowOff>
    </xdr:to>
    <xdr:pic>
      <xdr:nvPicPr>
        <xdr:cNvPr id="72" name="Picture 71">
          <a:extLst>
            <a:ext uri="{FF2B5EF4-FFF2-40B4-BE49-F238E27FC236}">
              <a16:creationId xmlns:a16="http://schemas.microsoft.com/office/drawing/2014/main" id="{4EED9988-0029-6941-A0B9-0FDBBB7AF8AA}"/>
            </a:ext>
          </a:extLst>
        </xdr:cNvPr>
        <xdr:cNvPicPr>
          <a:picLocks noChangeAspect="1"/>
        </xdr:cNvPicPr>
      </xdr:nvPicPr>
      <xdr:blipFill>
        <a:blip xmlns:r="http://schemas.openxmlformats.org/officeDocument/2006/relationships" r:embed="rId5"/>
        <a:stretch>
          <a:fillRect/>
        </a:stretch>
      </xdr:blipFill>
      <xdr:spPr>
        <a:xfrm>
          <a:off x="64477900" y="1086672031"/>
          <a:ext cx="3519715" cy="3513971"/>
        </a:xfrm>
        <a:prstGeom prst="rect">
          <a:avLst/>
        </a:prstGeom>
      </xdr:spPr>
    </xdr:pic>
    <xdr:clientData/>
  </xdr:twoCellAnchor>
  <xdr:oneCellAnchor>
    <xdr:from>
      <xdr:col>28</xdr:col>
      <xdr:colOff>261471</xdr:colOff>
      <xdr:row>48</xdr:row>
      <xdr:rowOff>186764</xdr:rowOff>
    </xdr:from>
    <xdr:ext cx="3399118" cy="2066221"/>
    <xdr:pic>
      <xdr:nvPicPr>
        <xdr:cNvPr id="73" name="Picture 72">
          <a:extLst>
            <a:ext uri="{FF2B5EF4-FFF2-40B4-BE49-F238E27FC236}">
              <a16:creationId xmlns:a16="http://schemas.microsoft.com/office/drawing/2014/main" id="{C1716328-4448-7E46-BBD5-3324DCB385DF}"/>
            </a:ext>
          </a:extLst>
        </xdr:cNvPr>
        <xdr:cNvPicPr>
          <a:picLocks noChangeAspect="1"/>
        </xdr:cNvPicPr>
      </xdr:nvPicPr>
      <xdr:blipFill>
        <a:blip xmlns:r="http://schemas.openxmlformats.org/officeDocument/2006/relationships" r:embed="rId1"/>
        <a:stretch>
          <a:fillRect/>
        </a:stretch>
      </xdr:blipFill>
      <xdr:spPr>
        <a:xfrm>
          <a:off x="52670138" y="1033431"/>
          <a:ext cx="3399118" cy="2066221"/>
        </a:xfrm>
        <a:prstGeom prst="rect">
          <a:avLst/>
        </a:prstGeom>
      </xdr:spPr>
    </xdr:pic>
    <xdr:clientData/>
  </xdr:oneCellAnchor>
  <xdr:oneCellAnchor>
    <xdr:from>
      <xdr:col>28</xdr:col>
      <xdr:colOff>261471</xdr:colOff>
      <xdr:row>47</xdr:row>
      <xdr:rowOff>186764</xdr:rowOff>
    </xdr:from>
    <xdr:ext cx="3399118" cy="2066221"/>
    <xdr:pic>
      <xdr:nvPicPr>
        <xdr:cNvPr id="74" name="Picture 73">
          <a:extLst>
            <a:ext uri="{FF2B5EF4-FFF2-40B4-BE49-F238E27FC236}">
              <a16:creationId xmlns:a16="http://schemas.microsoft.com/office/drawing/2014/main" id="{F2F228C1-B6B5-4944-B187-079EF7FD4D98}"/>
            </a:ext>
          </a:extLst>
        </xdr:cNvPr>
        <xdr:cNvPicPr>
          <a:picLocks noChangeAspect="1"/>
        </xdr:cNvPicPr>
      </xdr:nvPicPr>
      <xdr:blipFill>
        <a:blip xmlns:r="http://schemas.openxmlformats.org/officeDocument/2006/relationships" r:embed="rId1"/>
        <a:stretch>
          <a:fillRect/>
        </a:stretch>
      </xdr:blipFill>
      <xdr:spPr>
        <a:xfrm>
          <a:off x="52670138" y="1033431"/>
          <a:ext cx="3399118" cy="2066221"/>
        </a:xfrm>
        <a:prstGeom prst="rect">
          <a:avLst/>
        </a:prstGeom>
      </xdr:spPr>
    </xdr:pic>
    <xdr:clientData/>
  </xdr:oneCellAnchor>
  <xdr:oneCellAnchor>
    <xdr:from>
      <xdr:col>28</xdr:col>
      <xdr:colOff>261471</xdr:colOff>
      <xdr:row>45</xdr:row>
      <xdr:rowOff>186764</xdr:rowOff>
    </xdr:from>
    <xdr:ext cx="3399118" cy="2066221"/>
    <xdr:pic>
      <xdr:nvPicPr>
        <xdr:cNvPr id="75" name="Picture 74">
          <a:extLst>
            <a:ext uri="{FF2B5EF4-FFF2-40B4-BE49-F238E27FC236}">
              <a16:creationId xmlns:a16="http://schemas.microsoft.com/office/drawing/2014/main" id="{4DC15A64-CD04-444F-B9C4-3BDB2CBC0216}"/>
            </a:ext>
          </a:extLst>
        </xdr:cNvPr>
        <xdr:cNvPicPr>
          <a:picLocks noChangeAspect="1"/>
        </xdr:cNvPicPr>
      </xdr:nvPicPr>
      <xdr:blipFill>
        <a:blip xmlns:r="http://schemas.openxmlformats.org/officeDocument/2006/relationships" r:embed="rId1"/>
        <a:stretch>
          <a:fillRect/>
        </a:stretch>
      </xdr:blipFill>
      <xdr:spPr>
        <a:xfrm>
          <a:off x="52670138" y="1033431"/>
          <a:ext cx="3399118" cy="2066221"/>
        </a:xfrm>
        <a:prstGeom prst="rect">
          <a:avLst/>
        </a:prstGeom>
      </xdr:spPr>
    </xdr:pic>
    <xdr:clientData/>
  </xdr:oneCellAnchor>
  <xdr:oneCellAnchor>
    <xdr:from>
      <xdr:col>28</xdr:col>
      <xdr:colOff>261471</xdr:colOff>
      <xdr:row>46</xdr:row>
      <xdr:rowOff>186764</xdr:rowOff>
    </xdr:from>
    <xdr:ext cx="3399118" cy="2066221"/>
    <xdr:pic>
      <xdr:nvPicPr>
        <xdr:cNvPr id="76" name="Picture 75">
          <a:extLst>
            <a:ext uri="{FF2B5EF4-FFF2-40B4-BE49-F238E27FC236}">
              <a16:creationId xmlns:a16="http://schemas.microsoft.com/office/drawing/2014/main" id="{C320B5E9-216E-634E-8646-6B1F1E222C30}"/>
            </a:ext>
          </a:extLst>
        </xdr:cNvPr>
        <xdr:cNvPicPr>
          <a:picLocks noChangeAspect="1"/>
        </xdr:cNvPicPr>
      </xdr:nvPicPr>
      <xdr:blipFill>
        <a:blip xmlns:r="http://schemas.openxmlformats.org/officeDocument/2006/relationships" r:embed="rId1"/>
        <a:stretch>
          <a:fillRect/>
        </a:stretch>
      </xdr:blipFill>
      <xdr:spPr>
        <a:xfrm>
          <a:off x="52670138" y="5478431"/>
          <a:ext cx="3399118" cy="2066221"/>
        </a:xfrm>
        <a:prstGeom prst="rect">
          <a:avLst/>
        </a:prstGeom>
      </xdr:spPr>
    </xdr:pic>
    <xdr:clientData/>
  </xdr:oneCellAnchor>
  <xdr:oneCellAnchor>
    <xdr:from>
      <xdr:col>28</xdr:col>
      <xdr:colOff>261471</xdr:colOff>
      <xdr:row>44</xdr:row>
      <xdr:rowOff>186764</xdr:rowOff>
    </xdr:from>
    <xdr:ext cx="3399118" cy="2066221"/>
    <xdr:pic>
      <xdr:nvPicPr>
        <xdr:cNvPr id="77" name="Picture 76">
          <a:extLst>
            <a:ext uri="{FF2B5EF4-FFF2-40B4-BE49-F238E27FC236}">
              <a16:creationId xmlns:a16="http://schemas.microsoft.com/office/drawing/2014/main" id="{12B737C1-FC9C-B941-8DD9-60D99EDBF54F}"/>
            </a:ext>
          </a:extLst>
        </xdr:cNvPr>
        <xdr:cNvPicPr>
          <a:picLocks noChangeAspect="1"/>
        </xdr:cNvPicPr>
      </xdr:nvPicPr>
      <xdr:blipFill>
        <a:blip xmlns:r="http://schemas.openxmlformats.org/officeDocument/2006/relationships" r:embed="rId1"/>
        <a:stretch>
          <a:fillRect/>
        </a:stretch>
      </xdr:blipFill>
      <xdr:spPr>
        <a:xfrm>
          <a:off x="52670138" y="1033431"/>
          <a:ext cx="3399118" cy="2066221"/>
        </a:xfrm>
        <a:prstGeom prst="rect">
          <a:avLst/>
        </a:prstGeom>
      </xdr:spPr>
    </xdr:pic>
    <xdr:clientData/>
  </xdr:oneCellAnchor>
  <xdr:oneCellAnchor>
    <xdr:from>
      <xdr:col>28</xdr:col>
      <xdr:colOff>261471</xdr:colOff>
      <xdr:row>43</xdr:row>
      <xdr:rowOff>186764</xdr:rowOff>
    </xdr:from>
    <xdr:ext cx="3399118" cy="2066221"/>
    <xdr:pic>
      <xdr:nvPicPr>
        <xdr:cNvPr id="78" name="Picture 77">
          <a:extLst>
            <a:ext uri="{FF2B5EF4-FFF2-40B4-BE49-F238E27FC236}">
              <a16:creationId xmlns:a16="http://schemas.microsoft.com/office/drawing/2014/main" id="{41435404-F10F-344A-B9CE-4CF15D77B970}"/>
            </a:ext>
          </a:extLst>
        </xdr:cNvPr>
        <xdr:cNvPicPr>
          <a:picLocks noChangeAspect="1"/>
        </xdr:cNvPicPr>
      </xdr:nvPicPr>
      <xdr:blipFill>
        <a:blip xmlns:r="http://schemas.openxmlformats.org/officeDocument/2006/relationships" r:embed="rId1"/>
        <a:stretch>
          <a:fillRect/>
        </a:stretch>
      </xdr:blipFill>
      <xdr:spPr>
        <a:xfrm>
          <a:off x="52670138" y="1033431"/>
          <a:ext cx="3399118" cy="2066221"/>
        </a:xfrm>
        <a:prstGeom prst="rect">
          <a:avLst/>
        </a:prstGeom>
      </xdr:spPr>
    </xdr:pic>
    <xdr:clientData/>
  </xdr:oneCellAnchor>
  <xdr:oneCellAnchor>
    <xdr:from>
      <xdr:col>28</xdr:col>
      <xdr:colOff>261471</xdr:colOff>
      <xdr:row>42</xdr:row>
      <xdr:rowOff>186764</xdr:rowOff>
    </xdr:from>
    <xdr:ext cx="3399118" cy="2066221"/>
    <xdr:pic>
      <xdr:nvPicPr>
        <xdr:cNvPr id="79" name="Picture 78">
          <a:extLst>
            <a:ext uri="{FF2B5EF4-FFF2-40B4-BE49-F238E27FC236}">
              <a16:creationId xmlns:a16="http://schemas.microsoft.com/office/drawing/2014/main" id="{51F82097-4CA6-364F-B502-0E3557396A26}"/>
            </a:ext>
          </a:extLst>
        </xdr:cNvPr>
        <xdr:cNvPicPr>
          <a:picLocks noChangeAspect="1"/>
        </xdr:cNvPicPr>
      </xdr:nvPicPr>
      <xdr:blipFill>
        <a:blip xmlns:r="http://schemas.openxmlformats.org/officeDocument/2006/relationships" r:embed="rId1"/>
        <a:stretch>
          <a:fillRect/>
        </a:stretch>
      </xdr:blipFill>
      <xdr:spPr>
        <a:xfrm>
          <a:off x="52670138" y="1033431"/>
          <a:ext cx="3399118" cy="2066221"/>
        </a:xfrm>
        <a:prstGeom prst="rect">
          <a:avLst/>
        </a:prstGeom>
      </xdr:spPr>
    </xdr:pic>
    <xdr:clientData/>
  </xdr:oneCellAnchor>
  <xdr:oneCellAnchor>
    <xdr:from>
      <xdr:col>28</xdr:col>
      <xdr:colOff>261471</xdr:colOff>
      <xdr:row>77</xdr:row>
      <xdr:rowOff>186764</xdr:rowOff>
    </xdr:from>
    <xdr:ext cx="3399118" cy="2066221"/>
    <xdr:pic>
      <xdr:nvPicPr>
        <xdr:cNvPr id="80" name="Picture 79">
          <a:extLst>
            <a:ext uri="{FF2B5EF4-FFF2-40B4-BE49-F238E27FC236}">
              <a16:creationId xmlns:a16="http://schemas.microsoft.com/office/drawing/2014/main" id="{8DA2B022-5944-4146-A840-52F77FAEB68E}"/>
            </a:ext>
          </a:extLst>
        </xdr:cNvPr>
        <xdr:cNvPicPr>
          <a:picLocks noChangeAspect="1"/>
        </xdr:cNvPicPr>
      </xdr:nvPicPr>
      <xdr:blipFill>
        <a:blip xmlns:r="http://schemas.openxmlformats.org/officeDocument/2006/relationships" r:embed="rId1"/>
        <a:stretch>
          <a:fillRect/>
        </a:stretch>
      </xdr:blipFill>
      <xdr:spPr>
        <a:xfrm>
          <a:off x="52670138" y="45483431"/>
          <a:ext cx="3399118" cy="2066221"/>
        </a:xfrm>
        <a:prstGeom prst="rect">
          <a:avLst/>
        </a:prstGeom>
      </xdr:spPr>
    </xdr:pic>
    <xdr:clientData/>
  </xdr:oneCellAnchor>
  <xdr:oneCellAnchor>
    <xdr:from>
      <xdr:col>28</xdr:col>
      <xdr:colOff>261471</xdr:colOff>
      <xdr:row>84</xdr:row>
      <xdr:rowOff>186764</xdr:rowOff>
    </xdr:from>
    <xdr:ext cx="3399118" cy="2066221"/>
    <xdr:pic>
      <xdr:nvPicPr>
        <xdr:cNvPr id="81" name="Picture 80">
          <a:extLst>
            <a:ext uri="{FF2B5EF4-FFF2-40B4-BE49-F238E27FC236}">
              <a16:creationId xmlns:a16="http://schemas.microsoft.com/office/drawing/2014/main" id="{E3C59C98-79A7-254F-90C0-5E3B9303B3CB}"/>
            </a:ext>
          </a:extLst>
        </xdr:cNvPr>
        <xdr:cNvPicPr>
          <a:picLocks noChangeAspect="1"/>
        </xdr:cNvPicPr>
      </xdr:nvPicPr>
      <xdr:blipFill>
        <a:blip xmlns:r="http://schemas.openxmlformats.org/officeDocument/2006/relationships" r:embed="rId1"/>
        <a:stretch>
          <a:fillRect/>
        </a:stretch>
      </xdr:blipFill>
      <xdr:spPr>
        <a:xfrm>
          <a:off x="52670138" y="49928431"/>
          <a:ext cx="3399118" cy="2066221"/>
        </a:xfrm>
        <a:prstGeom prst="rect">
          <a:avLst/>
        </a:prstGeom>
      </xdr:spPr>
    </xdr:pic>
    <xdr:clientData/>
  </xdr:oneCellAnchor>
  <xdr:oneCellAnchor>
    <xdr:from>
      <xdr:col>28</xdr:col>
      <xdr:colOff>261471</xdr:colOff>
      <xdr:row>83</xdr:row>
      <xdr:rowOff>186764</xdr:rowOff>
    </xdr:from>
    <xdr:ext cx="3399118" cy="2066221"/>
    <xdr:pic>
      <xdr:nvPicPr>
        <xdr:cNvPr id="82" name="Picture 81">
          <a:extLst>
            <a:ext uri="{FF2B5EF4-FFF2-40B4-BE49-F238E27FC236}">
              <a16:creationId xmlns:a16="http://schemas.microsoft.com/office/drawing/2014/main" id="{6A884D0C-1161-A148-B8F7-7C49CC610E0F}"/>
            </a:ext>
          </a:extLst>
        </xdr:cNvPr>
        <xdr:cNvPicPr>
          <a:picLocks noChangeAspect="1"/>
        </xdr:cNvPicPr>
      </xdr:nvPicPr>
      <xdr:blipFill>
        <a:blip xmlns:r="http://schemas.openxmlformats.org/officeDocument/2006/relationships" r:embed="rId1"/>
        <a:stretch>
          <a:fillRect/>
        </a:stretch>
      </xdr:blipFill>
      <xdr:spPr>
        <a:xfrm>
          <a:off x="52670138" y="49928431"/>
          <a:ext cx="3399118" cy="2066221"/>
        </a:xfrm>
        <a:prstGeom prst="rect">
          <a:avLst/>
        </a:prstGeom>
      </xdr:spPr>
    </xdr:pic>
    <xdr:clientData/>
  </xdr:oneCellAnchor>
  <xdr:oneCellAnchor>
    <xdr:from>
      <xdr:col>28</xdr:col>
      <xdr:colOff>261471</xdr:colOff>
      <xdr:row>82</xdr:row>
      <xdr:rowOff>186764</xdr:rowOff>
    </xdr:from>
    <xdr:ext cx="3399118" cy="2066221"/>
    <xdr:pic>
      <xdr:nvPicPr>
        <xdr:cNvPr id="83" name="Picture 82">
          <a:extLst>
            <a:ext uri="{FF2B5EF4-FFF2-40B4-BE49-F238E27FC236}">
              <a16:creationId xmlns:a16="http://schemas.microsoft.com/office/drawing/2014/main" id="{6D7098B7-38EB-1948-8CF4-357965B34981}"/>
            </a:ext>
          </a:extLst>
        </xdr:cNvPr>
        <xdr:cNvPicPr>
          <a:picLocks noChangeAspect="1"/>
        </xdr:cNvPicPr>
      </xdr:nvPicPr>
      <xdr:blipFill>
        <a:blip xmlns:r="http://schemas.openxmlformats.org/officeDocument/2006/relationships" r:embed="rId1"/>
        <a:stretch>
          <a:fillRect/>
        </a:stretch>
      </xdr:blipFill>
      <xdr:spPr>
        <a:xfrm>
          <a:off x="52670138" y="49928431"/>
          <a:ext cx="3399118" cy="2066221"/>
        </a:xfrm>
        <a:prstGeom prst="rect">
          <a:avLst/>
        </a:prstGeom>
      </xdr:spPr>
    </xdr:pic>
    <xdr:clientData/>
  </xdr:oneCellAnchor>
  <xdr:oneCellAnchor>
    <xdr:from>
      <xdr:col>28</xdr:col>
      <xdr:colOff>261471</xdr:colOff>
      <xdr:row>81</xdr:row>
      <xdr:rowOff>186764</xdr:rowOff>
    </xdr:from>
    <xdr:ext cx="3399118" cy="2066221"/>
    <xdr:pic>
      <xdr:nvPicPr>
        <xdr:cNvPr id="84" name="Picture 83">
          <a:extLst>
            <a:ext uri="{FF2B5EF4-FFF2-40B4-BE49-F238E27FC236}">
              <a16:creationId xmlns:a16="http://schemas.microsoft.com/office/drawing/2014/main" id="{EAE6EF33-08EB-6646-8558-6BA57A8A604B}"/>
            </a:ext>
          </a:extLst>
        </xdr:cNvPr>
        <xdr:cNvPicPr>
          <a:picLocks noChangeAspect="1"/>
        </xdr:cNvPicPr>
      </xdr:nvPicPr>
      <xdr:blipFill>
        <a:blip xmlns:r="http://schemas.openxmlformats.org/officeDocument/2006/relationships" r:embed="rId1"/>
        <a:stretch>
          <a:fillRect/>
        </a:stretch>
      </xdr:blipFill>
      <xdr:spPr>
        <a:xfrm>
          <a:off x="52670138" y="49928431"/>
          <a:ext cx="3399118" cy="2066221"/>
        </a:xfrm>
        <a:prstGeom prst="rect">
          <a:avLst/>
        </a:prstGeom>
      </xdr:spPr>
    </xdr:pic>
    <xdr:clientData/>
  </xdr:oneCellAnchor>
  <xdr:oneCellAnchor>
    <xdr:from>
      <xdr:col>28</xdr:col>
      <xdr:colOff>261471</xdr:colOff>
      <xdr:row>80</xdr:row>
      <xdr:rowOff>186764</xdr:rowOff>
    </xdr:from>
    <xdr:ext cx="3399118" cy="2066221"/>
    <xdr:pic>
      <xdr:nvPicPr>
        <xdr:cNvPr id="85" name="Picture 84">
          <a:extLst>
            <a:ext uri="{FF2B5EF4-FFF2-40B4-BE49-F238E27FC236}">
              <a16:creationId xmlns:a16="http://schemas.microsoft.com/office/drawing/2014/main" id="{74298A73-221D-9D45-BFA3-0E9BEACECB02}"/>
            </a:ext>
          </a:extLst>
        </xdr:cNvPr>
        <xdr:cNvPicPr>
          <a:picLocks noChangeAspect="1"/>
        </xdr:cNvPicPr>
      </xdr:nvPicPr>
      <xdr:blipFill>
        <a:blip xmlns:r="http://schemas.openxmlformats.org/officeDocument/2006/relationships" r:embed="rId1"/>
        <a:stretch>
          <a:fillRect/>
        </a:stretch>
      </xdr:blipFill>
      <xdr:spPr>
        <a:xfrm>
          <a:off x="52670138" y="49928431"/>
          <a:ext cx="3399118" cy="2066221"/>
        </a:xfrm>
        <a:prstGeom prst="rect">
          <a:avLst/>
        </a:prstGeom>
      </xdr:spPr>
    </xdr:pic>
    <xdr:clientData/>
  </xdr:oneCellAnchor>
  <xdr:oneCellAnchor>
    <xdr:from>
      <xdr:col>28</xdr:col>
      <xdr:colOff>261471</xdr:colOff>
      <xdr:row>79</xdr:row>
      <xdr:rowOff>186764</xdr:rowOff>
    </xdr:from>
    <xdr:ext cx="3399118" cy="2066221"/>
    <xdr:pic>
      <xdr:nvPicPr>
        <xdr:cNvPr id="86" name="Picture 85">
          <a:extLst>
            <a:ext uri="{FF2B5EF4-FFF2-40B4-BE49-F238E27FC236}">
              <a16:creationId xmlns:a16="http://schemas.microsoft.com/office/drawing/2014/main" id="{99C78086-E9E4-6247-B493-AEA84EC3ACAC}"/>
            </a:ext>
          </a:extLst>
        </xdr:cNvPr>
        <xdr:cNvPicPr>
          <a:picLocks noChangeAspect="1"/>
        </xdr:cNvPicPr>
      </xdr:nvPicPr>
      <xdr:blipFill>
        <a:blip xmlns:r="http://schemas.openxmlformats.org/officeDocument/2006/relationships" r:embed="rId1"/>
        <a:stretch>
          <a:fillRect/>
        </a:stretch>
      </xdr:blipFill>
      <xdr:spPr>
        <a:xfrm>
          <a:off x="52670138" y="49928431"/>
          <a:ext cx="3399118" cy="2066221"/>
        </a:xfrm>
        <a:prstGeom prst="rect">
          <a:avLst/>
        </a:prstGeom>
      </xdr:spPr>
    </xdr:pic>
    <xdr:clientData/>
  </xdr:oneCellAnchor>
  <xdr:oneCellAnchor>
    <xdr:from>
      <xdr:col>28</xdr:col>
      <xdr:colOff>261471</xdr:colOff>
      <xdr:row>78</xdr:row>
      <xdr:rowOff>186764</xdr:rowOff>
    </xdr:from>
    <xdr:ext cx="3399118" cy="2066221"/>
    <xdr:pic>
      <xdr:nvPicPr>
        <xdr:cNvPr id="87" name="Picture 86">
          <a:extLst>
            <a:ext uri="{FF2B5EF4-FFF2-40B4-BE49-F238E27FC236}">
              <a16:creationId xmlns:a16="http://schemas.microsoft.com/office/drawing/2014/main" id="{EB056E9E-AE87-994E-99DC-6A4EADB38AAE}"/>
            </a:ext>
          </a:extLst>
        </xdr:cNvPr>
        <xdr:cNvPicPr>
          <a:picLocks noChangeAspect="1"/>
        </xdr:cNvPicPr>
      </xdr:nvPicPr>
      <xdr:blipFill>
        <a:blip xmlns:r="http://schemas.openxmlformats.org/officeDocument/2006/relationships" r:embed="rId1"/>
        <a:stretch>
          <a:fillRect/>
        </a:stretch>
      </xdr:blipFill>
      <xdr:spPr>
        <a:xfrm>
          <a:off x="52670138" y="49928431"/>
          <a:ext cx="3399118" cy="2066221"/>
        </a:xfrm>
        <a:prstGeom prst="rect">
          <a:avLst/>
        </a:prstGeom>
      </xdr:spPr>
    </xdr:pic>
    <xdr:clientData/>
  </xdr:oneCellAnchor>
  <xdr:oneCellAnchor>
    <xdr:from>
      <xdr:col>27</xdr:col>
      <xdr:colOff>336177</xdr:colOff>
      <xdr:row>158</xdr:row>
      <xdr:rowOff>709707</xdr:rowOff>
    </xdr:from>
    <xdr:ext cx="6088530" cy="626367"/>
    <xdr:pic>
      <xdr:nvPicPr>
        <xdr:cNvPr id="88" name="Picture 87">
          <a:extLst>
            <a:ext uri="{FF2B5EF4-FFF2-40B4-BE49-F238E27FC236}">
              <a16:creationId xmlns:a16="http://schemas.microsoft.com/office/drawing/2014/main" id="{A9743CF1-293B-764B-BB89-E9A8965B0490}"/>
            </a:ext>
          </a:extLst>
        </xdr:cNvPr>
        <xdr:cNvPicPr>
          <a:picLocks noChangeAspect="1"/>
        </xdr:cNvPicPr>
      </xdr:nvPicPr>
      <xdr:blipFill>
        <a:blip xmlns:r="http://schemas.openxmlformats.org/officeDocument/2006/relationships" r:embed="rId2"/>
        <a:stretch>
          <a:fillRect/>
        </a:stretch>
      </xdr:blipFill>
      <xdr:spPr>
        <a:xfrm>
          <a:off x="49900044" y="558800"/>
          <a:ext cx="6088530" cy="626367"/>
        </a:xfrm>
        <a:prstGeom prst="rect">
          <a:avLst/>
        </a:prstGeom>
      </xdr:spPr>
    </xdr:pic>
    <xdr:clientData/>
  </xdr:oneCellAnchor>
  <xdr:oneCellAnchor>
    <xdr:from>
      <xdr:col>27</xdr:col>
      <xdr:colOff>336177</xdr:colOff>
      <xdr:row>159</xdr:row>
      <xdr:rowOff>709707</xdr:rowOff>
    </xdr:from>
    <xdr:ext cx="6088530" cy="616322"/>
    <xdr:pic>
      <xdr:nvPicPr>
        <xdr:cNvPr id="89" name="Picture 88">
          <a:extLst>
            <a:ext uri="{FF2B5EF4-FFF2-40B4-BE49-F238E27FC236}">
              <a16:creationId xmlns:a16="http://schemas.microsoft.com/office/drawing/2014/main" id="{F8B6ADE6-9614-DE4D-8980-35370CC26EF3}"/>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160</xdr:row>
      <xdr:rowOff>709707</xdr:rowOff>
    </xdr:from>
    <xdr:ext cx="6088530" cy="616322"/>
    <xdr:pic>
      <xdr:nvPicPr>
        <xdr:cNvPr id="90" name="Picture 89">
          <a:extLst>
            <a:ext uri="{FF2B5EF4-FFF2-40B4-BE49-F238E27FC236}">
              <a16:creationId xmlns:a16="http://schemas.microsoft.com/office/drawing/2014/main" id="{75D3E59A-E0BF-5244-B845-3378D220C954}"/>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161</xdr:row>
      <xdr:rowOff>709707</xdr:rowOff>
    </xdr:from>
    <xdr:ext cx="6088530" cy="616322"/>
    <xdr:pic>
      <xdr:nvPicPr>
        <xdr:cNvPr id="91" name="Picture 90">
          <a:extLst>
            <a:ext uri="{FF2B5EF4-FFF2-40B4-BE49-F238E27FC236}">
              <a16:creationId xmlns:a16="http://schemas.microsoft.com/office/drawing/2014/main" id="{337FA33D-E585-A642-A9D5-4263C3CD14A3}"/>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159</xdr:row>
      <xdr:rowOff>709707</xdr:rowOff>
    </xdr:from>
    <xdr:ext cx="6088530" cy="626367"/>
    <xdr:pic>
      <xdr:nvPicPr>
        <xdr:cNvPr id="92" name="Picture 91">
          <a:extLst>
            <a:ext uri="{FF2B5EF4-FFF2-40B4-BE49-F238E27FC236}">
              <a16:creationId xmlns:a16="http://schemas.microsoft.com/office/drawing/2014/main" id="{7686E79F-5E1A-6543-8E05-1ED92F790B81}"/>
            </a:ext>
          </a:extLst>
        </xdr:cNvPr>
        <xdr:cNvPicPr>
          <a:picLocks noChangeAspect="1"/>
        </xdr:cNvPicPr>
      </xdr:nvPicPr>
      <xdr:blipFill>
        <a:blip xmlns:r="http://schemas.openxmlformats.org/officeDocument/2006/relationships" r:embed="rId2"/>
        <a:stretch>
          <a:fillRect/>
        </a:stretch>
      </xdr:blipFill>
      <xdr:spPr>
        <a:xfrm>
          <a:off x="49900044" y="558800"/>
          <a:ext cx="6088530" cy="626367"/>
        </a:xfrm>
        <a:prstGeom prst="rect">
          <a:avLst/>
        </a:prstGeom>
      </xdr:spPr>
    </xdr:pic>
    <xdr:clientData/>
  </xdr:oneCellAnchor>
  <xdr:oneCellAnchor>
    <xdr:from>
      <xdr:col>27</xdr:col>
      <xdr:colOff>336177</xdr:colOff>
      <xdr:row>160</xdr:row>
      <xdr:rowOff>709707</xdr:rowOff>
    </xdr:from>
    <xdr:ext cx="6088530" cy="616322"/>
    <xdr:pic>
      <xdr:nvPicPr>
        <xdr:cNvPr id="93" name="Picture 92">
          <a:extLst>
            <a:ext uri="{FF2B5EF4-FFF2-40B4-BE49-F238E27FC236}">
              <a16:creationId xmlns:a16="http://schemas.microsoft.com/office/drawing/2014/main" id="{B62CEF25-2EAE-864D-93DB-A28968341A0A}"/>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161</xdr:row>
      <xdr:rowOff>709707</xdr:rowOff>
    </xdr:from>
    <xdr:ext cx="6088530" cy="616322"/>
    <xdr:pic>
      <xdr:nvPicPr>
        <xdr:cNvPr id="94" name="Picture 93">
          <a:extLst>
            <a:ext uri="{FF2B5EF4-FFF2-40B4-BE49-F238E27FC236}">
              <a16:creationId xmlns:a16="http://schemas.microsoft.com/office/drawing/2014/main" id="{512ED7CF-BD84-3C45-8FBF-91F935723372}"/>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162</xdr:row>
      <xdr:rowOff>709707</xdr:rowOff>
    </xdr:from>
    <xdr:ext cx="6088530" cy="616322"/>
    <xdr:pic>
      <xdr:nvPicPr>
        <xdr:cNvPr id="95" name="Picture 94">
          <a:extLst>
            <a:ext uri="{FF2B5EF4-FFF2-40B4-BE49-F238E27FC236}">
              <a16:creationId xmlns:a16="http://schemas.microsoft.com/office/drawing/2014/main" id="{CAA71321-AAFD-1344-8D35-27B1F20DDA0B}"/>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220</xdr:row>
      <xdr:rowOff>709707</xdr:rowOff>
    </xdr:from>
    <xdr:ext cx="6088530" cy="626367"/>
    <xdr:pic>
      <xdr:nvPicPr>
        <xdr:cNvPr id="96" name="Picture 95">
          <a:extLst>
            <a:ext uri="{FF2B5EF4-FFF2-40B4-BE49-F238E27FC236}">
              <a16:creationId xmlns:a16="http://schemas.microsoft.com/office/drawing/2014/main" id="{BD22475D-7CBD-354F-B473-0EBAE8E3ED72}"/>
            </a:ext>
          </a:extLst>
        </xdr:cNvPr>
        <xdr:cNvPicPr>
          <a:picLocks noChangeAspect="1"/>
        </xdr:cNvPicPr>
      </xdr:nvPicPr>
      <xdr:blipFill>
        <a:blip xmlns:r="http://schemas.openxmlformats.org/officeDocument/2006/relationships" r:embed="rId2"/>
        <a:stretch>
          <a:fillRect/>
        </a:stretch>
      </xdr:blipFill>
      <xdr:spPr>
        <a:xfrm>
          <a:off x="49900044" y="558800"/>
          <a:ext cx="6088530" cy="626367"/>
        </a:xfrm>
        <a:prstGeom prst="rect">
          <a:avLst/>
        </a:prstGeom>
      </xdr:spPr>
    </xdr:pic>
    <xdr:clientData/>
  </xdr:oneCellAnchor>
  <xdr:oneCellAnchor>
    <xdr:from>
      <xdr:col>27</xdr:col>
      <xdr:colOff>336177</xdr:colOff>
      <xdr:row>221</xdr:row>
      <xdr:rowOff>709707</xdr:rowOff>
    </xdr:from>
    <xdr:ext cx="6088530" cy="616322"/>
    <xdr:pic>
      <xdr:nvPicPr>
        <xdr:cNvPr id="97" name="Picture 96">
          <a:extLst>
            <a:ext uri="{FF2B5EF4-FFF2-40B4-BE49-F238E27FC236}">
              <a16:creationId xmlns:a16="http://schemas.microsoft.com/office/drawing/2014/main" id="{7BD98B6D-3489-FC42-99E4-F64DC2FC7C53}"/>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222</xdr:row>
      <xdr:rowOff>709707</xdr:rowOff>
    </xdr:from>
    <xdr:ext cx="6088530" cy="616322"/>
    <xdr:pic>
      <xdr:nvPicPr>
        <xdr:cNvPr id="98" name="Picture 97">
          <a:extLst>
            <a:ext uri="{FF2B5EF4-FFF2-40B4-BE49-F238E27FC236}">
              <a16:creationId xmlns:a16="http://schemas.microsoft.com/office/drawing/2014/main" id="{A0853DAA-4A20-9646-A252-4946136AAC5E}"/>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223</xdr:row>
      <xdr:rowOff>709707</xdr:rowOff>
    </xdr:from>
    <xdr:ext cx="6088530" cy="616322"/>
    <xdr:pic>
      <xdr:nvPicPr>
        <xdr:cNvPr id="99" name="Picture 98">
          <a:extLst>
            <a:ext uri="{FF2B5EF4-FFF2-40B4-BE49-F238E27FC236}">
              <a16:creationId xmlns:a16="http://schemas.microsoft.com/office/drawing/2014/main" id="{5C3C0F0A-5417-954A-98AD-B1D94F688A92}"/>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28</xdr:col>
      <xdr:colOff>261471</xdr:colOff>
      <xdr:row>68</xdr:row>
      <xdr:rowOff>186764</xdr:rowOff>
    </xdr:from>
    <xdr:ext cx="3399118" cy="2066221"/>
    <xdr:pic>
      <xdr:nvPicPr>
        <xdr:cNvPr id="100" name="Picture 99">
          <a:extLst>
            <a:ext uri="{FF2B5EF4-FFF2-40B4-BE49-F238E27FC236}">
              <a16:creationId xmlns:a16="http://schemas.microsoft.com/office/drawing/2014/main" id="{5A130893-A704-3A45-A52C-341CD67BE119}"/>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27</xdr:col>
      <xdr:colOff>336177</xdr:colOff>
      <xdr:row>16</xdr:row>
      <xdr:rowOff>709707</xdr:rowOff>
    </xdr:from>
    <xdr:ext cx="6088530" cy="626367"/>
    <xdr:pic>
      <xdr:nvPicPr>
        <xdr:cNvPr id="101" name="Picture 100">
          <a:extLst>
            <a:ext uri="{FF2B5EF4-FFF2-40B4-BE49-F238E27FC236}">
              <a16:creationId xmlns:a16="http://schemas.microsoft.com/office/drawing/2014/main" id="{E8DBDBDC-FA68-D44D-9E3C-FD6F720FCE7D}"/>
            </a:ext>
          </a:extLst>
        </xdr:cNvPr>
        <xdr:cNvPicPr>
          <a:picLocks noChangeAspect="1"/>
        </xdr:cNvPicPr>
      </xdr:nvPicPr>
      <xdr:blipFill>
        <a:blip xmlns:r="http://schemas.openxmlformats.org/officeDocument/2006/relationships" r:embed="rId2"/>
        <a:stretch>
          <a:fillRect/>
        </a:stretch>
      </xdr:blipFill>
      <xdr:spPr>
        <a:xfrm>
          <a:off x="49900044" y="558800"/>
          <a:ext cx="6088530" cy="626367"/>
        </a:xfrm>
        <a:prstGeom prst="rect">
          <a:avLst/>
        </a:prstGeom>
      </xdr:spPr>
    </xdr:pic>
    <xdr:clientData/>
  </xdr:oneCellAnchor>
  <xdr:oneCellAnchor>
    <xdr:from>
      <xdr:col>27</xdr:col>
      <xdr:colOff>336177</xdr:colOff>
      <xdr:row>17</xdr:row>
      <xdr:rowOff>709707</xdr:rowOff>
    </xdr:from>
    <xdr:ext cx="6088530" cy="616322"/>
    <xdr:pic>
      <xdr:nvPicPr>
        <xdr:cNvPr id="102" name="Picture 101">
          <a:extLst>
            <a:ext uri="{FF2B5EF4-FFF2-40B4-BE49-F238E27FC236}">
              <a16:creationId xmlns:a16="http://schemas.microsoft.com/office/drawing/2014/main" id="{B515D7B7-682A-6143-94E2-AF50939C168A}"/>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18</xdr:row>
      <xdr:rowOff>709707</xdr:rowOff>
    </xdr:from>
    <xdr:ext cx="6088530" cy="616322"/>
    <xdr:pic>
      <xdr:nvPicPr>
        <xdr:cNvPr id="103" name="Picture 102">
          <a:extLst>
            <a:ext uri="{FF2B5EF4-FFF2-40B4-BE49-F238E27FC236}">
              <a16:creationId xmlns:a16="http://schemas.microsoft.com/office/drawing/2014/main" id="{0A5C1E12-5235-C14E-BE7A-6020C6B46068}"/>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19</xdr:row>
      <xdr:rowOff>709707</xdr:rowOff>
    </xdr:from>
    <xdr:ext cx="6088530" cy="616322"/>
    <xdr:pic>
      <xdr:nvPicPr>
        <xdr:cNvPr id="104" name="Picture 103">
          <a:extLst>
            <a:ext uri="{FF2B5EF4-FFF2-40B4-BE49-F238E27FC236}">
              <a16:creationId xmlns:a16="http://schemas.microsoft.com/office/drawing/2014/main" id="{0CD9B1C4-2642-7144-9288-4E45FCAA41D1}"/>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28</xdr:col>
      <xdr:colOff>261471</xdr:colOff>
      <xdr:row>55</xdr:row>
      <xdr:rowOff>186764</xdr:rowOff>
    </xdr:from>
    <xdr:ext cx="3399118" cy="2066221"/>
    <xdr:pic>
      <xdr:nvPicPr>
        <xdr:cNvPr id="105" name="Picture 104">
          <a:extLst>
            <a:ext uri="{FF2B5EF4-FFF2-40B4-BE49-F238E27FC236}">
              <a16:creationId xmlns:a16="http://schemas.microsoft.com/office/drawing/2014/main" id="{219AB25D-AE0B-0B4A-9F64-44B50748D492}"/>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54</xdr:row>
      <xdr:rowOff>186764</xdr:rowOff>
    </xdr:from>
    <xdr:ext cx="3399118" cy="2066221"/>
    <xdr:pic>
      <xdr:nvPicPr>
        <xdr:cNvPr id="106" name="Picture 105">
          <a:extLst>
            <a:ext uri="{FF2B5EF4-FFF2-40B4-BE49-F238E27FC236}">
              <a16:creationId xmlns:a16="http://schemas.microsoft.com/office/drawing/2014/main" id="{2438608C-4A99-A44F-86D9-2B5CB7EF04B1}"/>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53</xdr:row>
      <xdr:rowOff>186764</xdr:rowOff>
    </xdr:from>
    <xdr:ext cx="3399118" cy="2066221"/>
    <xdr:pic>
      <xdr:nvPicPr>
        <xdr:cNvPr id="107" name="Picture 106">
          <a:extLst>
            <a:ext uri="{FF2B5EF4-FFF2-40B4-BE49-F238E27FC236}">
              <a16:creationId xmlns:a16="http://schemas.microsoft.com/office/drawing/2014/main" id="{52961674-0FC5-D441-975C-63ADB4023B51}"/>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52</xdr:row>
      <xdr:rowOff>186764</xdr:rowOff>
    </xdr:from>
    <xdr:ext cx="3399118" cy="2066221"/>
    <xdr:pic>
      <xdr:nvPicPr>
        <xdr:cNvPr id="108" name="Picture 107">
          <a:extLst>
            <a:ext uri="{FF2B5EF4-FFF2-40B4-BE49-F238E27FC236}">
              <a16:creationId xmlns:a16="http://schemas.microsoft.com/office/drawing/2014/main" id="{70CB9348-8479-8B4A-8243-FE12A600BEA2}"/>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58</xdr:row>
      <xdr:rowOff>186764</xdr:rowOff>
    </xdr:from>
    <xdr:ext cx="3399118" cy="2066221"/>
    <xdr:pic>
      <xdr:nvPicPr>
        <xdr:cNvPr id="109" name="Picture 108">
          <a:extLst>
            <a:ext uri="{FF2B5EF4-FFF2-40B4-BE49-F238E27FC236}">
              <a16:creationId xmlns:a16="http://schemas.microsoft.com/office/drawing/2014/main" id="{C3281E44-9AB8-704A-AE50-6345466A7B06}"/>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57</xdr:row>
      <xdr:rowOff>186764</xdr:rowOff>
    </xdr:from>
    <xdr:ext cx="3399118" cy="2066221"/>
    <xdr:pic>
      <xdr:nvPicPr>
        <xdr:cNvPr id="110" name="Picture 109">
          <a:extLst>
            <a:ext uri="{FF2B5EF4-FFF2-40B4-BE49-F238E27FC236}">
              <a16:creationId xmlns:a16="http://schemas.microsoft.com/office/drawing/2014/main" id="{C7350A9E-0A61-D747-B413-5F17DC3A733B}"/>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56</xdr:row>
      <xdr:rowOff>186764</xdr:rowOff>
    </xdr:from>
    <xdr:ext cx="3399118" cy="2066221"/>
    <xdr:pic>
      <xdr:nvPicPr>
        <xdr:cNvPr id="111" name="Picture 110">
          <a:extLst>
            <a:ext uri="{FF2B5EF4-FFF2-40B4-BE49-F238E27FC236}">
              <a16:creationId xmlns:a16="http://schemas.microsoft.com/office/drawing/2014/main" id="{00B77628-23AC-464E-90A7-A2501E30FDE7}"/>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59</xdr:row>
      <xdr:rowOff>186764</xdr:rowOff>
    </xdr:from>
    <xdr:ext cx="3399118" cy="2066221"/>
    <xdr:pic>
      <xdr:nvPicPr>
        <xdr:cNvPr id="112" name="Picture 111">
          <a:extLst>
            <a:ext uri="{FF2B5EF4-FFF2-40B4-BE49-F238E27FC236}">
              <a16:creationId xmlns:a16="http://schemas.microsoft.com/office/drawing/2014/main" id="{5A1AB5A8-A80F-B74A-BFCB-6FE18D6CE83E}"/>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60</xdr:row>
      <xdr:rowOff>186764</xdr:rowOff>
    </xdr:from>
    <xdr:ext cx="3399118" cy="2066221"/>
    <xdr:pic>
      <xdr:nvPicPr>
        <xdr:cNvPr id="113" name="Picture 112">
          <a:extLst>
            <a:ext uri="{FF2B5EF4-FFF2-40B4-BE49-F238E27FC236}">
              <a16:creationId xmlns:a16="http://schemas.microsoft.com/office/drawing/2014/main" id="{6689600B-0D84-0D48-99E0-7BFCFBAF29B4}"/>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61</xdr:row>
      <xdr:rowOff>186764</xdr:rowOff>
    </xdr:from>
    <xdr:ext cx="3399118" cy="2066221"/>
    <xdr:pic>
      <xdr:nvPicPr>
        <xdr:cNvPr id="114" name="Picture 113">
          <a:extLst>
            <a:ext uri="{FF2B5EF4-FFF2-40B4-BE49-F238E27FC236}">
              <a16:creationId xmlns:a16="http://schemas.microsoft.com/office/drawing/2014/main" id="{6715BCE8-4304-FF45-B4EA-95B955B47D74}"/>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65</xdr:row>
      <xdr:rowOff>186764</xdr:rowOff>
    </xdr:from>
    <xdr:ext cx="3399118" cy="2066221"/>
    <xdr:pic>
      <xdr:nvPicPr>
        <xdr:cNvPr id="115" name="Picture 114">
          <a:extLst>
            <a:ext uri="{FF2B5EF4-FFF2-40B4-BE49-F238E27FC236}">
              <a16:creationId xmlns:a16="http://schemas.microsoft.com/office/drawing/2014/main" id="{D1225F3D-4946-6247-A9F2-A8249FA510A3}"/>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62</xdr:row>
      <xdr:rowOff>186764</xdr:rowOff>
    </xdr:from>
    <xdr:ext cx="3399118" cy="2066221"/>
    <xdr:pic>
      <xdr:nvPicPr>
        <xdr:cNvPr id="116" name="Picture 115">
          <a:extLst>
            <a:ext uri="{FF2B5EF4-FFF2-40B4-BE49-F238E27FC236}">
              <a16:creationId xmlns:a16="http://schemas.microsoft.com/office/drawing/2014/main" id="{4FCE9C01-A063-6948-ABF1-E0FCB0FA4B43}"/>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63</xdr:row>
      <xdr:rowOff>186764</xdr:rowOff>
    </xdr:from>
    <xdr:ext cx="3399118" cy="2066221"/>
    <xdr:pic>
      <xdr:nvPicPr>
        <xdr:cNvPr id="117" name="Picture 116">
          <a:extLst>
            <a:ext uri="{FF2B5EF4-FFF2-40B4-BE49-F238E27FC236}">
              <a16:creationId xmlns:a16="http://schemas.microsoft.com/office/drawing/2014/main" id="{0FA82445-13F7-BC4F-A7F9-3E0E89D8F794}"/>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64</xdr:row>
      <xdr:rowOff>186764</xdr:rowOff>
    </xdr:from>
    <xdr:ext cx="3399118" cy="2066221"/>
    <xdr:pic>
      <xdr:nvPicPr>
        <xdr:cNvPr id="118" name="Picture 117">
          <a:extLst>
            <a:ext uri="{FF2B5EF4-FFF2-40B4-BE49-F238E27FC236}">
              <a16:creationId xmlns:a16="http://schemas.microsoft.com/office/drawing/2014/main" id="{6BD37B68-1960-B948-BF69-AF3A61FA7488}"/>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67</xdr:row>
      <xdr:rowOff>186764</xdr:rowOff>
    </xdr:from>
    <xdr:ext cx="3399118" cy="2066221"/>
    <xdr:pic>
      <xdr:nvPicPr>
        <xdr:cNvPr id="119" name="Picture 118">
          <a:extLst>
            <a:ext uri="{FF2B5EF4-FFF2-40B4-BE49-F238E27FC236}">
              <a16:creationId xmlns:a16="http://schemas.microsoft.com/office/drawing/2014/main" id="{FB675ED5-6C65-AA41-B3E7-B658611A849D}"/>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66</xdr:row>
      <xdr:rowOff>186764</xdr:rowOff>
    </xdr:from>
    <xdr:ext cx="3399118" cy="2066221"/>
    <xdr:pic>
      <xdr:nvPicPr>
        <xdr:cNvPr id="120" name="Picture 119">
          <a:extLst>
            <a:ext uri="{FF2B5EF4-FFF2-40B4-BE49-F238E27FC236}">
              <a16:creationId xmlns:a16="http://schemas.microsoft.com/office/drawing/2014/main" id="{C23B4A19-2930-B440-830F-EAE8B6E9276E}"/>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70</xdr:row>
      <xdr:rowOff>186764</xdr:rowOff>
    </xdr:from>
    <xdr:ext cx="3399118" cy="2066221"/>
    <xdr:pic>
      <xdr:nvPicPr>
        <xdr:cNvPr id="121" name="Picture 120">
          <a:extLst>
            <a:ext uri="{FF2B5EF4-FFF2-40B4-BE49-F238E27FC236}">
              <a16:creationId xmlns:a16="http://schemas.microsoft.com/office/drawing/2014/main" id="{D7DA158B-BF8A-EE40-87A6-04CAEFF6E087}"/>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88</xdr:row>
      <xdr:rowOff>186764</xdr:rowOff>
    </xdr:from>
    <xdr:ext cx="3399118" cy="2066221"/>
    <xdr:pic>
      <xdr:nvPicPr>
        <xdr:cNvPr id="122" name="Picture 121">
          <a:extLst>
            <a:ext uri="{FF2B5EF4-FFF2-40B4-BE49-F238E27FC236}">
              <a16:creationId xmlns:a16="http://schemas.microsoft.com/office/drawing/2014/main" id="{523043EE-E48F-0B40-8D5F-B4B9DF05BD99}"/>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71</xdr:row>
      <xdr:rowOff>186764</xdr:rowOff>
    </xdr:from>
    <xdr:ext cx="3399118" cy="2066221"/>
    <xdr:pic>
      <xdr:nvPicPr>
        <xdr:cNvPr id="123" name="Picture 122">
          <a:extLst>
            <a:ext uri="{FF2B5EF4-FFF2-40B4-BE49-F238E27FC236}">
              <a16:creationId xmlns:a16="http://schemas.microsoft.com/office/drawing/2014/main" id="{95EF8066-7D47-274D-B313-663FC3A99BB6}"/>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72</xdr:row>
      <xdr:rowOff>186764</xdr:rowOff>
    </xdr:from>
    <xdr:ext cx="3399118" cy="2066221"/>
    <xdr:pic>
      <xdr:nvPicPr>
        <xdr:cNvPr id="124" name="Picture 123">
          <a:extLst>
            <a:ext uri="{FF2B5EF4-FFF2-40B4-BE49-F238E27FC236}">
              <a16:creationId xmlns:a16="http://schemas.microsoft.com/office/drawing/2014/main" id="{6C483A5C-983F-904D-A16B-3C74816FD83B}"/>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73</xdr:row>
      <xdr:rowOff>186764</xdr:rowOff>
    </xdr:from>
    <xdr:ext cx="3399118" cy="2066221"/>
    <xdr:pic>
      <xdr:nvPicPr>
        <xdr:cNvPr id="125" name="Picture 124">
          <a:extLst>
            <a:ext uri="{FF2B5EF4-FFF2-40B4-BE49-F238E27FC236}">
              <a16:creationId xmlns:a16="http://schemas.microsoft.com/office/drawing/2014/main" id="{865FB8BF-015D-9742-B218-1620678B134E}"/>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74</xdr:row>
      <xdr:rowOff>186764</xdr:rowOff>
    </xdr:from>
    <xdr:ext cx="3399118" cy="2066221"/>
    <xdr:pic>
      <xdr:nvPicPr>
        <xdr:cNvPr id="126" name="Picture 125">
          <a:extLst>
            <a:ext uri="{FF2B5EF4-FFF2-40B4-BE49-F238E27FC236}">
              <a16:creationId xmlns:a16="http://schemas.microsoft.com/office/drawing/2014/main" id="{C6F7BF82-05CB-E041-98B9-DBE92E58E316}"/>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75</xdr:row>
      <xdr:rowOff>186764</xdr:rowOff>
    </xdr:from>
    <xdr:ext cx="3399118" cy="2066221"/>
    <xdr:pic>
      <xdr:nvPicPr>
        <xdr:cNvPr id="127" name="Picture 126">
          <a:extLst>
            <a:ext uri="{FF2B5EF4-FFF2-40B4-BE49-F238E27FC236}">
              <a16:creationId xmlns:a16="http://schemas.microsoft.com/office/drawing/2014/main" id="{443327A5-F94A-F744-BB2D-4D5019BA1AB9}"/>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76</xdr:row>
      <xdr:rowOff>186764</xdr:rowOff>
    </xdr:from>
    <xdr:ext cx="3399118" cy="2066221"/>
    <xdr:pic>
      <xdr:nvPicPr>
        <xdr:cNvPr id="128" name="Picture 127">
          <a:extLst>
            <a:ext uri="{FF2B5EF4-FFF2-40B4-BE49-F238E27FC236}">
              <a16:creationId xmlns:a16="http://schemas.microsoft.com/office/drawing/2014/main" id="{D86E148B-70EA-DF44-B7FB-EFA3036B4AFA}"/>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77</xdr:row>
      <xdr:rowOff>186764</xdr:rowOff>
    </xdr:from>
    <xdr:ext cx="3399118" cy="2066221"/>
    <xdr:pic>
      <xdr:nvPicPr>
        <xdr:cNvPr id="129" name="Picture 128">
          <a:extLst>
            <a:ext uri="{FF2B5EF4-FFF2-40B4-BE49-F238E27FC236}">
              <a16:creationId xmlns:a16="http://schemas.microsoft.com/office/drawing/2014/main" id="{D2B8CA58-6582-0A4F-AA8D-4D396A074FB2}"/>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78</xdr:row>
      <xdr:rowOff>186764</xdr:rowOff>
    </xdr:from>
    <xdr:ext cx="3399118" cy="2066221"/>
    <xdr:pic>
      <xdr:nvPicPr>
        <xdr:cNvPr id="130" name="Picture 129">
          <a:extLst>
            <a:ext uri="{FF2B5EF4-FFF2-40B4-BE49-F238E27FC236}">
              <a16:creationId xmlns:a16="http://schemas.microsoft.com/office/drawing/2014/main" id="{E014D085-6158-7247-82A7-3FA229E4309E}"/>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79</xdr:row>
      <xdr:rowOff>186764</xdr:rowOff>
    </xdr:from>
    <xdr:ext cx="3399118" cy="2066221"/>
    <xdr:pic>
      <xdr:nvPicPr>
        <xdr:cNvPr id="131" name="Picture 130">
          <a:extLst>
            <a:ext uri="{FF2B5EF4-FFF2-40B4-BE49-F238E27FC236}">
              <a16:creationId xmlns:a16="http://schemas.microsoft.com/office/drawing/2014/main" id="{A0F7D72F-87B2-FF47-B332-5507BD010C60}"/>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93</xdr:row>
      <xdr:rowOff>186764</xdr:rowOff>
    </xdr:from>
    <xdr:ext cx="3399118" cy="2066221"/>
    <xdr:pic>
      <xdr:nvPicPr>
        <xdr:cNvPr id="132" name="Picture 131">
          <a:extLst>
            <a:ext uri="{FF2B5EF4-FFF2-40B4-BE49-F238E27FC236}">
              <a16:creationId xmlns:a16="http://schemas.microsoft.com/office/drawing/2014/main" id="{4A60A391-9E1F-1B4F-9D7B-93C4D22FDF3B}"/>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89</xdr:row>
      <xdr:rowOff>186764</xdr:rowOff>
    </xdr:from>
    <xdr:ext cx="3399118" cy="2066221"/>
    <xdr:pic>
      <xdr:nvPicPr>
        <xdr:cNvPr id="133" name="Picture 132">
          <a:extLst>
            <a:ext uri="{FF2B5EF4-FFF2-40B4-BE49-F238E27FC236}">
              <a16:creationId xmlns:a16="http://schemas.microsoft.com/office/drawing/2014/main" id="{7A94D248-6509-6B40-8BA6-811799842228}"/>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90</xdr:row>
      <xdr:rowOff>186764</xdr:rowOff>
    </xdr:from>
    <xdr:ext cx="3399118" cy="2066221"/>
    <xdr:pic>
      <xdr:nvPicPr>
        <xdr:cNvPr id="134" name="Picture 133">
          <a:extLst>
            <a:ext uri="{FF2B5EF4-FFF2-40B4-BE49-F238E27FC236}">
              <a16:creationId xmlns:a16="http://schemas.microsoft.com/office/drawing/2014/main" id="{78E1C2F0-3654-FA4A-A6DD-67EE01940578}"/>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91</xdr:row>
      <xdr:rowOff>186764</xdr:rowOff>
    </xdr:from>
    <xdr:ext cx="3399118" cy="2066221"/>
    <xdr:pic>
      <xdr:nvPicPr>
        <xdr:cNvPr id="135" name="Picture 134">
          <a:extLst>
            <a:ext uri="{FF2B5EF4-FFF2-40B4-BE49-F238E27FC236}">
              <a16:creationId xmlns:a16="http://schemas.microsoft.com/office/drawing/2014/main" id="{4D0C2123-AEC7-8148-99E2-2C6B0DE648A5}"/>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92</xdr:row>
      <xdr:rowOff>186764</xdr:rowOff>
    </xdr:from>
    <xdr:ext cx="3399118" cy="2066221"/>
    <xdr:pic>
      <xdr:nvPicPr>
        <xdr:cNvPr id="136" name="Picture 135">
          <a:extLst>
            <a:ext uri="{FF2B5EF4-FFF2-40B4-BE49-F238E27FC236}">
              <a16:creationId xmlns:a16="http://schemas.microsoft.com/office/drawing/2014/main" id="{D503F391-563A-304C-BE70-85976323F299}"/>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101</xdr:row>
      <xdr:rowOff>186764</xdr:rowOff>
    </xdr:from>
    <xdr:ext cx="3399118" cy="2066221"/>
    <xdr:pic>
      <xdr:nvPicPr>
        <xdr:cNvPr id="137" name="Picture 136">
          <a:extLst>
            <a:ext uri="{FF2B5EF4-FFF2-40B4-BE49-F238E27FC236}">
              <a16:creationId xmlns:a16="http://schemas.microsoft.com/office/drawing/2014/main" id="{744E9C1B-2789-324A-8C1B-A272D91D27A3}"/>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94</xdr:row>
      <xdr:rowOff>186764</xdr:rowOff>
    </xdr:from>
    <xdr:ext cx="3399118" cy="2066221"/>
    <xdr:pic>
      <xdr:nvPicPr>
        <xdr:cNvPr id="138" name="Picture 137">
          <a:extLst>
            <a:ext uri="{FF2B5EF4-FFF2-40B4-BE49-F238E27FC236}">
              <a16:creationId xmlns:a16="http://schemas.microsoft.com/office/drawing/2014/main" id="{EEAA2E62-1B02-5248-BB59-AACCEF1F3499}"/>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95</xdr:row>
      <xdr:rowOff>186764</xdr:rowOff>
    </xdr:from>
    <xdr:ext cx="3399118" cy="2066221"/>
    <xdr:pic>
      <xdr:nvPicPr>
        <xdr:cNvPr id="139" name="Picture 138">
          <a:extLst>
            <a:ext uri="{FF2B5EF4-FFF2-40B4-BE49-F238E27FC236}">
              <a16:creationId xmlns:a16="http://schemas.microsoft.com/office/drawing/2014/main" id="{DB0135ED-8CFE-B348-9220-126D29AB211F}"/>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96</xdr:row>
      <xdr:rowOff>186764</xdr:rowOff>
    </xdr:from>
    <xdr:ext cx="3399118" cy="2066221"/>
    <xdr:pic>
      <xdr:nvPicPr>
        <xdr:cNvPr id="140" name="Picture 139">
          <a:extLst>
            <a:ext uri="{FF2B5EF4-FFF2-40B4-BE49-F238E27FC236}">
              <a16:creationId xmlns:a16="http://schemas.microsoft.com/office/drawing/2014/main" id="{A741DBE6-1784-E043-A97D-2932633A2D25}"/>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97</xdr:row>
      <xdr:rowOff>186764</xdr:rowOff>
    </xdr:from>
    <xdr:ext cx="3399118" cy="2066221"/>
    <xdr:pic>
      <xdr:nvPicPr>
        <xdr:cNvPr id="141" name="Picture 140">
          <a:extLst>
            <a:ext uri="{FF2B5EF4-FFF2-40B4-BE49-F238E27FC236}">
              <a16:creationId xmlns:a16="http://schemas.microsoft.com/office/drawing/2014/main" id="{E7AF585D-F0EB-FB4A-9A26-EC10FA4F0241}"/>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98</xdr:row>
      <xdr:rowOff>186764</xdr:rowOff>
    </xdr:from>
    <xdr:ext cx="3399118" cy="2066221"/>
    <xdr:pic>
      <xdr:nvPicPr>
        <xdr:cNvPr id="142" name="Picture 141">
          <a:extLst>
            <a:ext uri="{FF2B5EF4-FFF2-40B4-BE49-F238E27FC236}">
              <a16:creationId xmlns:a16="http://schemas.microsoft.com/office/drawing/2014/main" id="{3A48D0E6-B1E0-1545-A4D4-0F1A1759A707}"/>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99</xdr:row>
      <xdr:rowOff>186764</xdr:rowOff>
    </xdr:from>
    <xdr:ext cx="3399118" cy="2066221"/>
    <xdr:pic>
      <xdr:nvPicPr>
        <xdr:cNvPr id="143" name="Picture 142">
          <a:extLst>
            <a:ext uri="{FF2B5EF4-FFF2-40B4-BE49-F238E27FC236}">
              <a16:creationId xmlns:a16="http://schemas.microsoft.com/office/drawing/2014/main" id="{F8ECADB8-AE2E-BE4B-8514-26D5C9C43298}"/>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100</xdr:row>
      <xdr:rowOff>186764</xdr:rowOff>
    </xdr:from>
    <xdr:ext cx="3399118" cy="2066221"/>
    <xdr:pic>
      <xdr:nvPicPr>
        <xdr:cNvPr id="144" name="Picture 143">
          <a:extLst>
            <a:ext uri="{FF2B5EF4-FFF2-40B4-BE49-F238E27FC236}">
              <a16:creationId xmlns:a16="http://schemas.microsoft.com/office/drawing/2014/main" id="{F88BA0A2-6E2A-DE47-88E9-1F4EE252054D}"/>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15</xdr:row>
      <xdr:rowOff>186764</xdr:rowOff>
    </xdr:from>
    <xdr:ext cx="3399118" cy="2066221"/>
    <xdr:pic>
      <xdr:nvPicPr>
        <xdr:cNvPr id="145" name="Picture 144">
          <a:extLst>
            <a:ext uri="{FF2B5EF4-FFF2-40B4-BE49-F238E27FC236}">
              <a16:creationId xmlns:a16="http://schemas.microsoft.com/office/drawing/2014/main" id="{5D306EFA-A3FC-944A-9FF8-FDDA7CCB3AB0}"/>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102</xdr:row>
      <xdr:rowOff>186764</xdr:rowOff>
    </xdr:from>
    <xdr:ext cx="3399118" cy="2066221"/>
    <xdr:pic>
      <xdr:nvPicPr>
        <xdr:cNvPr id="146" name="Picture 145">
          <a:extLst>
            <a:ext uri="{FF2B5EF4-FFF2-40B4-BE49-F238E27FC236}">
              <a16:creationId xmlns:a16="http://schemas.microsoft.com/office/drawing/2014/main" id="{088A4511-1183-7842-8038-DD1599B8FB10}"/>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103</xdr:row>
      <xdr:rowOff>186764</xdr:rowOff>
    </xdr:from>
    <xdr:ext cx="3399118" cy="2066221"/>
    <xdr:pic>
      <xdr:nvPicPr>
        <xdr:cNvPr id="147" name="Picture 146">
          <a:extLst>
            <a:ext uri="{FF2B5EF4-FFF2-40B4-BE49-F238E27FC236}">
              <a16:creationId xmlns:a16="http://schemas.microsoft.com/office/drawing/2014/main" id="{52CB127F-3D9E-3146-86A4-A28E43B36E30}"/>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104</xdr:row>
      <xdr:rowOff>186764</xdr:rowOff>
    </xdr:from>
    <xdr:ext cx="3399118" cy="2066221"/>
    <xdr:pic>
      <xdr:nvPicPr>
        <xdr:cNvPr id="148" name="Picture 147">
          <a:extLst>
            <a:ext uri="{FF2B5EF4-FFF2-40B4-BE49-F238E27FC236}">
              <a16:creationId xmlns:a16="http://schemas.microsoft.com/office/drawing/2014/main" id="{1A76107D-6965-8C4F-9A19-859620FEBDB7}"/>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105</xdr:row>
      <xdr:rowOff>186764</xdr:rowOff>
    </xdr:from>
    <xdr:ext cx="3399118" cy="2066221"/>
    <xdr:pic>
      <xdr:nvPicPr>
        <xdr:cNvPr id="149" name="Picture 148">
          <a:extLst>
            <a:ext uri="{FF2B5EF4-FFF2-40B4-BE49-F238E27FC236}">
              <a16:creationId xmlns:a16="http://schemas.microsoft.com/office/drawing/2014/main" id="{9CB8ADDA-7163-D84B-B3BE-BD9D13E21C81}"/>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106</xdr:row>
      <xdr:rowOff>186764</xdr:rowOff>
    </xdr:from>
    <xdr:ext cx="3399118" cy="2066221"/>
    <xdr:pic>
      <xdr:nvPicPr>
        <xdr:cNvPr id="150" name="Picture 149">
          <a:extLst>
            <a:ext uri="{FF2B5EF4-FFF2-40B4-BE49-F238E27FC236}">
              <a16:creationId xmlns:a16="http://schemas.microsoft.com/office/drawing/2014/main" id="{3887A3BD-59C4-3546-9637-018E4A9209DF}"/>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13</xdr:row>
      <xdr:rowOff>186764</xdr:rowOff>
    </xdr:from>
    <xdr:ext cx="3399118" cy="2066221"/>
    <xdr:pic>
      <xdr:nvPicPr>
        <xdr:cNvPr id="151" name="Picture 150">
          <a:extLst>
            <a:ext uri="{FF2B5EF4-FFF2-40B4-BE49-F238E27FC236}">
              <a16:creationId xmlns:a16="http://schemas.microsoft.com/office/drawing/2014/main" id="{1C151AFF-B18C-1548-AA6D-9D2BC619A112}"/>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14</xdr:row>
      <xdr:rowOff>186764</xdr:rowOff>
    </xdr:from>
    <xdr:ext cx="3399118" cy="2066221"/>
    <xdr:pic>
      <xdr:nvPicPr>
        <xdr:cNvPr id="152" name="Picture 151">
          <a:extLst>
            <a:ext uri="{FF2B5EF4-FFF2-40B4-BE49-F238E27FC236}">
              <a16:creationId xmlns:a16="http://schemas.microsoft.com/office/drawing/2014/main" id="{4F5F4977-51D1-D04C-AEE0-09B77B74A355}"/>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33</xdr:col>
      <xdr:colOff>435429</xdr:colOff>
      <xdr:row>221</xdr:row>
      <xdr:rowOff>308429</xdr:rowOff>
    </xdr:from>
    <xdr:ext cx="2729364" cy="2145312"/>
    <xdr:pic>
      <xdr:nvPicPr>
        <xdr:cNvPr id="153" name="Picture 152">
          <a:extLst>
            <a:ext uri="{FF2B5EF4-FFF2-40B4-BE49-F238E27FC236}">
              <a16:creationId xmlns:a16="http://schemas.microsoft.com/office/drawing/2014/main" id="{7D95596B-D797-9B45-A11E-CBDB0074B738}"/>
            </a:ext>
          </a:extLst>
        </xdr:cNvPr>
        <xdr:cNvPicPr>
          <a:picLocks noChangeAspect="1"/>
        </xdr:cNvPicPr>
      </xdr:nvPicPr>
      <xdr:blipFill>
        <a:blip xmlns:r="http://schemas.openxmlformats.org/officeDocument/2006/relationships" r:embed="rId3"/>
        <a:stretch>
          <a:fillRect/>
        </a:stretch>
      </xdr:blipFill>
      <xdr:spPr>
        <a:xfrm>
          <a:off x="68456629" y="558800"/>
          <a:ext cx="2729364" cy="2145312"/>
        </a:xfrm>
        <a:prstGeom prst="rect">
          <a:avLst/>
        </a:prstGeom>
      </xdr:spPr>
    </xdr:pic>
    <xdr:clientData/>
  </xdr:oneCellAnchor>
  <xdr:oneCellAnchor>
    <xdr:from>
      <xdr:col>33</xdr:col>
      <xdr:colOff>435429</xdr:colOff>
      <xdr:row>222</xdr:row>
      <xdr:rowOff>308429</xdr:rowOff>
    </xdr:from>
    <xdr:ext cx="2729364" cy="2110154"/>
    <xdr:pic>
      <xdr:nvPicPr>
        <xdr:cNvPr id="154" name="Picture 153">
          <a:extLst>
            <a:ext uri="{FF2B5EF4-FFF2-40B4-BE49-F238E27FC236}">
              <a16:creationId xmlns:a16="http://schemas.microsoft.com/office/drawing/2014/main" id="{90554D23-A0CC-274B-B74D-BC27B4222643}"/>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223</xdr:row>
      <xdr:rowOff>308429</xdr:rowOff>
    </xdr:from>
    <xdr:ext cx="2729364" cy="2110154"/>
    <xdr:pic>
      <xdr:nvPicPr>
        <xdr:cNvPr id="155" name="Picture 154">
          <a:extLst>
            <a:ext uri="{FF2B5EF4-FFF2-40B4-BE49-F238E27FC236}">
              <a16:creationId xmlns:a16="http://schemas.microsoft.com/office/drawing/2014/main" id="{1F231A1C-0B52-0146-9FEC-4F42840C9570}"/>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224</xdr:row>
      <xdr:rowOff>308429</xdr:rowOff>
    </xdr:from>
    <xdr:ext cx="2729364" cy="2110154"/>
    <xdr:pic>
      <xdr:nvPicPr>
        <xdr:cNvPr id="156" name="Picture 155">
          <a:extLst>
            <a:ext uri="{FF2B5EF4-FFF2-40B4-BE49-F238E27FC236}">
              <a16:creationId xmlns:a16="http://schemas.microsoft.com/office/drawing/2014/main" id="{A1608B15-8881-2946-B350-6FB884159539}"/>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225</xdr:row>
      <xdr:rowOff>308429</xdr:rowOff>
    </xdr:from>
    <xdr:ext cx="2729364" cy="2110154"/>
    <xdr:pic>
      <xdr:nvPicPr>
        <xdr:cNvPr id="157" name="Picture 156">
          <a:extLst>
            <a:ext uri="{FF2B5EF4-FFF2-40B4-BE49-F238E27FC236}">
              <a16:creationId xmlns:a16="http://schemas.microsoft.com/office/drawing/2014/main" id="{6E94C287-E35F-A743-9CDB-A5A6A6DCF474}"/>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226</xdr:row>
      <xdr:rowOff>308429</xdr:rowOff>
    </xdr:from>
    <xdr:ext cx="2729364" cy="2110154"/>
    <xdr:pic>
      <xdr:nvPicPr>
        <xdr:cNvPr id="158" name="Picture 157">
          <a:extLst>
            <a:ext uri="{FF2B5EF4-FFF2-40B4-BE49-F238E27FC236}">
              <a16:creationId xmlns:a16="http://schemas.microsoft.com/office/drawing/2014/main" id="{63FF3495-8E39-4742-A2D9-11C88813E866}"/>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227</xdr:row>
      <xdr:rowOff>308429</xdr:rowOff>
    </xdr:from>
    <xdr:ext cx="2729364" cy="2110154"/>
    <xdr:pic>
      <xdr:nvPicPr>
        <xdr:cNvPr id="159" name="Picture 158">
          <a:extLst>
            <a:ext uri="{FF2B5EF4-FFF2-40B4-BE49-F238E27FC236}">
              <a16:creationId xmlns:a16="http://schemas.microsoft.com/office/drawing/2014/main" id="{623D8A01-B82E-4B44-8B30-4D687695DE10}"/>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228</xdr:row>
      <xdr:rowOff>308429</xdr:rowOff>
    </xdr:from>
    <xdr:ext cx="2729364" cy="2110154"/>
    <xdr:pic>
      <xdr:nvPicPr>
        <xdr:cNvPr id="160" name="Picture 159">
          <a:extLst>
            <a:ext uri="{FF2B5EF4-FFF2-40B4-BE49-F238E27FC236}">
              <a16:creationId xmlns:a16="http://schemas.microsoft.com/office/drawing/2014/main" id="{B72F5DFD-A2CC-FA46-9CB3-5D023DA84D7F}"/>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229</xdr:row>
      <xdr:rowOff>308429</xdr:rowOff>
    </xdr:from>
    <xdr:ext cx="2729364" cy="2110154"/>
    <xdr:pic>
      <xdr:nvPicPr>
        <xdr:cNvPr id="161" name="Picture 160">
          <a:extLst>
            <a:ext uri="{FF2B5EF4-FFF2-40B4-BE49-F238E27FC236}">
              <a16:creationId xmlns:a16="http://schemas.microsoft.com/office/drawing/2014/main" id="{34C685D7-4344-D54F-A25F-E000EB7137A1}"/>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230</xdr:row>
      <xdr:rowOff>308429</xdr:rowOff>
    </xdr:from>
    <xdr:ext cx="2729364" cy="2110154"/>
    <xdr:pic>
      <xdr:nvPicPr>
        <xdr:cNvPr id="162" name="Picture 161">
          <a:extLst>
            <a:ext uri="{FF2B5EF4-FFF2-40B4-BE49-F238E27FC236}">
              <a16:creationId xmlns:a16="http://schemas.microsoft.com/office/drawing/2014/main" id="{E7835CA9-BA2D-5543-89EF-72B245E3AB33}"/>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231</xdr:row>
      <xdr:rowOff>308429</xdr:rowOff>
    </xdr:from>
    <xdr:ext cx="2729364" cy="2110154"/>
    <xdr:pic>
      <xdr:nvPicPr>
        <xdr:cNvPr id="163" name="Picture 162">
          <a:extLst>
            <a:ext uri="{FF2B5EF4-FFF2-40B4-BE49-F238E27FC236}">
              <a16:creationId xmlns:a16="http://schemas.microsoft.com/office/drawing/2014/main" id="{47952B37-A092-DE42-946F-8B09EFE54629}"/>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232</xdr:row>
      <xdr:rowOff>308429</xdr:rowOff>
    </xdr:from>
    <xdr:ext cx="2729364" cy="2110154"/>
    <xdr:pic>
      <xdr:nvPicPr>
        <xdr:cNvPr id="164" name="Picture 163">
          <a:extLst>
            <a:ext uri="{FF2B5EF4-FFF2-40B4-BE49-F238E27FC236}">
              <a16:creationId xmlns:a16="http://schemas.microsoft.com/office/drawing/2014/main" id="{AF335501-BD13-D641-9306-4EAB9E994F37}"/>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233</xdr:row>
      <xdr:rowOff>308429</xdr:rowOff>
    </xdr:from>
    <xdr:ext cx="2729364" cy="2110154"/>
    <xdr:pic>
      <xdr:nvPicPr>
        <xdr:cNvPr id="165" name="Picture 164">
          <a:extLst>
            <a:ext uri="{FF2B5EF4-FFF2-40B4-BE49-F238E27FC236}">
              <a16:creationId xmlns:a16="http://schemas.microsoft.com/office/drawing/2014/main" id="{59813034-4F57-0F47-855E-23AB6FF22785}"/>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334</xdr:row>
      <xdr:rowOff>308429</xdr:rowOff>
    </xdr:from>
    <xdr:ext cx="2729364" cy="2110154"/>
    <xdr:pic>
      <xdr:nvPicPr>
        <xdr:cNvPr id="166" name="Picture 165">
          <a:extLst>
            <a:ext uri="{FF2B5EF4-FFF2-40B4-BE49-F238E27FC236}">
              <a16:creationId xmlns:a16="http://schemas.microsoft.com/office/drawing/2014/main" id="{93859D6F-FA73-9C4B-AF47-914D7D07641A}"/>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335</xdr:row>
      <xdr:rowOff>308429</xdr:rowOff>
    </xdr:from>
    <xdr:ext cx="2729364" cy="2110154"/>
    <xdr:pic>
      <xdr:nvPicPr>
        <xdr:cNvPr id="167" name="Picture 166">
          <a:extLst>
            <a:ext uri="{FF2B5EF4-FFF2-40B4-BE49-F238E27FC236}">
              <a16:creationId xmlns:a16="http://schemas.microsoft.com/office/drawing/2014/main" id="{5ACF2623-541B-6649-8778-76F9BB519E63}"/>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33</xdr:col>
      <xdr:colOff>435429</xdr:colOff>
      <xdr:row>336</xdr:row>
      <xdr:rowOff>308429</xdr:rowOff>
    </xdr:from>
    <xdr:ext cx="2729364" cy="2110154"/>
    <xdr:pic>
      <xdr:nvPicPr>
        <xdr:cNvPr id="168" name="Picture 167">
          <a:extLst>
            <a:ext uri="{FF2B5EF4-FFF2-40B4-BE49-F238E27FC236}">
              <a16:creationId xmlns:a16="http://schemas.microsoft.com/office/drawing/2014/main" id="{CD25BAEF-1D82-EF41-B6F6-8713AEFACAEC}"/>
            </a:ext>
          </a:extLst>
        </xdr:cNvPr>
        <xdr:cNvPicPr>
          <a:picLocks noChangeAspect="1"/>
        </xdr:cNvPicPr>
      </xdr:nvPicPr>
      <xdr:blipFill>
        <a:blip xmlns:r="http://schemas.openxmlformats.org/officeDocument/2006/relationships" r:embed="rId3"/>
        <a:stretch>
          <a:fillRect/>
        </a:stretch>
      </xdr:blipFill>
      <xdr:spPr>
        <a:xfrm>
          <a:off x="68456629" y="558800"/>
          <a:ext cx="2729364" cy="2110154"/>
        </a:xfrm>
        <a:prstGeom prst="rect">
          <a:avLst/>
        </a:prstGeom>
      </xdr:spPr>
    </xdr:pic>
    <xdr:clientData/>
  </xdr:oneCellAnchor>
  <xdr:oneCellAnchor>
    <xdr:from>
      <xdr:col>28</xdr:col>
      <xdr:colOff>261471</xdr:colOff>
      <xdr:row>51</xdr:row>
      <xdr:rowOff>186764</xdr:rowOff>
    </xdr:from>
    <xdr:ext cx="3399118" cy="2066221"/>
    <xdr:pic>
      <xdr:nvPicPr>
        <xdr:cNvPr id="169" name="Picture 168">
          <a:extLst>
            <a:ext uri="{FF2B5EF4-FFF2-40B4-BE49-F238E27FC236}">
              <a16:creationId xmlns:a16="http://schemas.microsoft.com/office/drawing/2014/main" id="{9F0BCCD0-E3F5-7545-B9F3-C3F95A4B56AA}"/>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50</xdr:row>
      <xdr:rowOff>186764</xdr:rowOff>
    </xdr:from>
    <xdr:ext cx="3399118" cy="2066221"/>
    <xdr:pic>
      <xdr:nvPicPr>
        <xdr:cNvPr id="170" name="Picture 169">
          <a:extLst>
            <a:ext uri="{FF2B5EF4-FFF2-40B4-BE49-F238E27FC236}">
              <a16:creationId xmlns:a16="http://schemas.microsoft.com/office/drawing/2014/main" id="{F24FEB3F-8BCF-7141-AAF5-70A19DB5F356}"/>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48</xdr:row>
      <xdr:rowOff>186764</xdr:rowOff>
    </xdr:from>
    <xdr:ext cx="3399118" cy="2066221"/>
    <xdr:pic>
      <xdr:nvPicPr>
        <xdr:cNvPr id="171" name="Picture 170">
          <a:extLst>
            <a:ext uri="{FF2B5EF4-FFF2-40B4-BE49-F238E27FC236}">
              <a16:creationId xmlns:a16="http://schemas.microsoft.com/office/drawing/2014/main" id="{C5035CD1-1D8B-BA49-BBF0-646CBBAB4E09}"/>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49</xdr:row>
      <xdr:rowOff>186764</xdr:rowOff>
    </xdr:from>
    <xdr:ext cx="3399118" cy="2066221"/>
    <xdr:pic>
      <xdr:nvPicPr>
        <xdr:cNvPr id="172" name="Picture 171">
          <a:extLst>
            <a:ext uri="{FF2B5EF4-FFF2-40B4-BE49-F238E27FC236}">
              <a16:creationId xmlns:a16="http://schemas.microsoft.com/office/drawing/2014/main" id="{F09FAC63-E1EF-9B40-ABC1-9CDF2092A296}"/>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47</xdr:row>
      <xdr:rowOff>186764</xdr:rowOff>
    </xdr:from>
    <xdr:ext cx="3399118" cy="2066221"/>
    <xdr:pic>
      <xdr:nvPicPr>
        <xdr:cNvPr id="173" name="Picture 172">
          <a:extLst>
            <a:ext uri="{FF2B5EF4-FFF2-40B4-BE49-F238E27FC236}">
              <a16:creationId xmlns:a16="http://schemas.microsoft.com/office/drawing/2014/main" id="{E4A47DA3-F241-5C46-921B-3607CD225C5B}"/>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46</xdr:row>
      <xdr:rowOff>186764</xdr:rowOff>
    </xdr:from>
    <xdr:ext cx="3399118" cy="2066221"/>
    <xdr:pic>
      <xdr:nvPicPr>
        <xdr:cNvPr id="174" name="Picture 173">
          <a:extLst>
            <a:ext uri="{FF2B5EF4-FFF2-40B4-BE49-F238E27FC236}">
              <a16:creationId xmlns:a16="http://schemas.microsoft.com/office/drawing/2014/main" id="{0C1017C6-5356-3F41-A93E-20250CAB9353}"/>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45</xdr:row>
      <xdr:rowOff>186764</xdr:rowOff>
    </xdr:from>
    <xdr:ext cx="3399118" cy="2066221"/>
    <xdr:pic>
      <xdr:nvPicPr>
        <xdr:cNvPr id="175" name="Picture 174">
          <a:extLst>
            <a:ext uri="{FF2B5EF4-FFF2-40B4-BE49-F238E27FC236}">
              <a16:creationId xmlns:a16="http://schemas.microsoft.com/office/drawing/2014/main" id="{2506BFD7-1CF2-C545-BF5E-267F706F6225}"/>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80</xdr:row>
      <xdr:rowOff>186764</xdr:rowOff>
    </xdr:from>
    <xdr:ext cx="3399118" cy="2066221"/>
    <xdr:pic>
      <xdr:nvPicPr>
        <xdr:cNvPr id="176" name="Picture 175">
          <a:extLst>
            <a:ext uri="{FF2B5EF4-FFF2-40B4-BE49-F238E27FC236}">
              <a16:creationId xmlns:a16="http://schemas.microsoft.com/office/drawing/2014/main" id="{BF3EB4EA-E7C3-A64E-B669-D2EC188E42E6}"/>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87</xdr:row>
      <xdr:rowOff>186764</xdr:rowOff>
    </xdr:from>
    <xdr:ext cx="3399118" cy="2066221"/>
    <xdr:pic>
      <xdr:nvPicPr>
        <xdr:cNvPr id="177" name="Picture 176">
          <a:extLst>
            <a:ext uri="{FF2B5EF4-FFF2-40B4-BE49-F238E27FC236}">
              <a16:creationId xmlns:a16="http://schemas.microsoft.com/office/drawing/2014/main" id="{5ABE1867-DBE9-5843-A67F-BFCDB45D314C}"/>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86</xdr:row>
      <xdr:rowOff>186764</xdr:rowOff>
    </xdr:from>
    <xdr:ext cx="3399118" cy="2066221"/>
    <xdr:pic>
      <xdr:nvPicPr>
        <xdr:cNvPr id="178" name="Picture 177">
          <a:extLst>
            <a:ext uri="{FF2B5EF4-FFF2-40B4-BE49-F238E27FC236}">
              <a16:creationId xmlns:a16="http://schemas.microsoft.com/office/drawing/2014/main" id="{E000EA18-F429-6444-9CBE-6627DD800CAE}"/>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85</xdr:row>
      <xdr:rowOff>186764</xdr:rowOff>
    </xdr:from>
    <xdr:ext cx="3399118" cy="2066221"/>
    <xdr:pic>
      <xdr:nvPicPr>
        <xdr:cNvPr id="179" name="Picture 178">
          <a:extLst>
            <a:ext uri="{FF2B5EF4-FFF2-40B4-BE49-F238E27FC236}">
              <a16:creationId xmlns:a16="http://schemas.microsoft.com/office/drawing/2014/main" id="{9B6CAC34-B51C-E045-B933-CE472A9BAF93}"/>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84</xdr:row>
      <xdr:rowOff>186764</xdr:rowOff>
    </xdr:from>
    <xdr:ext cx="3399118" cy="2066221"/>
    <xdr:pic>
      <xdr:nvPicPr>
        <xdr:cNvPr id="180" name="Picture 179">
          <a:extLst>
            <a:ext uri="{FF2B5EF4-FFF2-40B4-BE49-F238E27FC236}">
              <a16:creationId xmlns:a16="http://schemas.microsoft.com/office/drawing/2014/main" id="{319BA4D3-A70B-AD44-B92A-CE5F480295EF}"/>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83</xdr:row>
      <xdr:rowOff>186764</xdr:rowOff>
    </xdr:from>
    <xdr:ext cx="3399118" cy="2066221"/>
    <xdr:pic>
      <xdr:nvPicPr>
        <xdr:cNvPr id="181" name="Picture 180">
          <a:extLst>
            <a:ext uri="{FF2B5EF4-FFF2-40B4-BE49-F238E27FC236}">
              <a16:creationId xmlns:a16="http://schemas.microsoft.com/office/drawing/2014/main" id="{2CEEBEAD-AE98-7247-B2BD-AB7A98D2AF76}"/>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82</xdr:row>
      <xdr:rowOff>186764</xdr:rowOff>
    </xdr:from>
    <xdr:ext cx="3399118" cy="2066221"/>
    <xdr:pic>
      <xdr:nvPicPr>
        <xdr:cNvPr id="182" name="Picture 181">
          <a:extLst>
            <a:ext uri="{FF2B5EF4-FFF2-40B4-BE49-F238E27FC236}">
              <a16:creationId xmlns:a16="http://schemas.microsoft.com/office/drawing/2014/main" id="{BEE5D4B1-B3E9-7D4F-897C-31C179002F03}"/>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28</xdr:col>
      <xdr:colOff>261471</xdr:colOff>
      <xdr:row>81</xdr:row>
      <xdr:rowOff>186764</xdr:rowOff>
    </xdr:from>
    <xdr:ext cx="3399118" cy="2066221"/>
    <xdr:pic>
      <xdr:nvPicPr>
        <xdr:cNvPr id="183" name="Picture 182">
          <a:extLst>
            <a:ext uri="{FF2B5EF4-FFF2-40B4-BE49-F238E27FC236}">
              <a16:creationId xmlns:a16="http://schemas.microsoft.com/office/drawing/2014/main" id="{90632570-3502-6F48-BFDE-9C6AFD867CDF}"/>
            </a:ext>
          </a:extLst>
        </xdr:cNvPr>
        <xdr:cNvPicPr>
          <a:picLocks noChangeAspect="1"/>
        </xdr:cNvPicPr>
      </xdr:nvPicPr>
      <xdr:blipFill>
        <a:blip xmlns:r="http://schemas.openxmlformats.org/officeDocument/2006/relationships" r:embed="rId1"/>
        <a:stretch>
          <a:fillRect/>
        </a:stretch>
      </xdr:blipFill>
      <xdr:spPr>
        <a:xfrm>
          <a:off x="56310804" y="558800"/>
          <a:ext cx="3399118" cy="2066221"/>
        </a:xfrm>
        <a:prstGeom prst="rect">
          <a:avLst/>
        </a:prstGeom>
      </xdr:spPr>
    </xdr:pic>
    <xdr:clientData/>
  </xdr:oneCellAnchor>
  <xdr:oneCellAnchor>
    <xdr:from>
      <xdr:col>27</xdr:col>
      <xdr:colOff>336177</xdr:colOff>
      <xdr:row>161</xdr:row>
      <xdr:rowOff>709707</xdr:rowOff>
    </xdr:from>
    <xdr:ext cx="6088530" cy="626367"/>
    <xdr:pic>
      <xdr:nvPicPr>
        <xdr:cNvPr id="184" name="Picture 183">
          <a:extLst>
            <a:ext uri="{FF2B5EF4-FFF2-40B4-BE49-F238E27FC236}">
              <a16:creationId xmlns:a16="http://schemas.microsoft.com/office/drawing/2014/main" id="{C4886450-C866-B349-B1A0-D456362870D9}"/>
            </a:ext>
          </a:extLst>
        </xdr:cNvPr>
        <xdr:cNvPicPr>
          <a:picLocks noChangeAspect="1"/>
        </xdr:cNvPicPr>
      </xdr:nvPicPr>
      <xdr:blipFill>
        <a:blip xmlns:r="http://schemas.openxmlformats.org/officeDocument/2006/relationships" r:embed="rId2"/>
        <a:stretch>
          <a:fillRect/>
        </a:stretch>
      </xdr:blipFill>
      <xdr:spPr>
        <a:xfrm>
          <a:off x="49900044" y="558800"/>
          <a:ext cx="6088530" cy="626367"/>
        </a:xfrm>
        <a:prstGeom prst="rect">
          <a:avLst/>
        </a:prstGeom>
      </xdr:spPr>
    </xdr:pic>
    <xdr:clientData/>
  </xdr:oneCellAnchor>
  <xdr:oneCellAnchor>
    <xdr:from>
      <xdr:col>27</xdr:col>
      <xdr:colOff>336177</xdr:colOff>
      <xdr:row>162</xdr:row>
      <xdr:rowOff>709707</xdr:rowOff>
    </xdr:from>
    <xdr:ext cx="6088530" cy="616322"/>
    <xdr:pic>
      <xdr:nvPicPr>
        <xdr:cNvPr id="185" name="Picture 184">
          <a:extLst>
            <a:ext uri="{FF2B5EF4-FFF2-40B4-BE49-F238E27FC236}">
              <a16:creationId xmlns:a16="http://schemas.microsoft.com/office/drawing/2014/main" id="{0C701883-32A0-A647-AF33-6C5ACCBD92F2}"/>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163</xdr:row>
      <xdr:rowOff>709707</xdr:rowOff>
    </xdr:from>
    <xdr:ext cx="6088530" cy="616322"/>
    <xdr:pic>
      <xdr:nvPicPr>
        <xdr:cNvPr id="186" name="Picture 185">
          <a:extLst>
            <a:ext uri="{FF2B5EF4-FFF2-40B4-BE49-F238E27FC236}">
              <a16:creationId xmlns:a16="http://schemas.microsoft.com/office/drawing/2014/main" id="{2A15461A-FB7D-CA4D-9BE6-9613421D91D4}"/>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164</xdr:row>
      <xdr:rowOff>709707</xdr:rowOff>
    </xdr:from>
    <xdr:ext cx="6088530" cy="616322"/>
    <xdr:pic>
      <xdr:nvPicPr>
        <xdr:cNvPr id="187" name="Picture 186">
          <a:extLst>
            <a:ext uri="{FF2B5EF4-FFF2-40B4-BE49-F238E27FC236}">
              <a16:creationId xmlns:a16="http://schemas.microsoft.com/office/drawing/2014/main" id="{35084546-B6E7-7F4B-A9BE-DF6D8B96124E}"/>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162</xdr:row>
      <xdr:rowOff>709707</xdr:rowOff>
    </xdr:from>
    <xdr:ext cx="6088530" cy="626367"/>
    <xdr:pic>
      <xdr:nvPicPr>
        <xdr:cNvPr id="188" name="Picture 187">
          <a:extLst>
            <a:ext uri="{FF2B5EF4-FFF2-40B4-BE49-F238E27FC236}">
              <a16:creationId xmlns:a16="http://schemas.microsoft.com/office/drawing/2014/main" id="{066B4216-15F3-E347-B37A-C0D587265028}"/>
            </a:ext>
          </a:extLst>
        </xdr:cNvPr>
        <xdr:cNvPicPr>
          <a:picLocks noChangeAspect="1"/>
        </xdr:cNvPicPr>
      </xdr:nvPicPr>
      <xdr:blipFill>
        <a:blip xmlns:r="http://schemas.openxmlformats.org/officeDocument/2006/relationships" r:embed="rId2"/>
        <a:stretch>
          <a:fillRect/>
        </a:stretch>
      </xdr:blipFill>
      <xdr:spPr>
        <a:xfrm>
          <a:off x="49900044" y="558800"/>
          <a:ext cx="6088530" cy="626367"/>
        </a:xfrm>
        <a:prstGeom prst="rect">
          <a:avLst/>
        </a:prstGeom>
      </xdr:spPr>
    </xdr:pic>
    <xdr:clientData/>
  </xdr:oneCellAnchor>
  <xdr:oneCellAnchor>
    <xdr:from>
      <xdr:col>27</xdr:col>
      <xdr:colOff>336177</xdr:colOff>
      <xdr:row>163</xdr:row>
      <xdr:rowOff>709707</xdr:rowOff>
    </xdr:from>
    <xdr:ext cx="6088530" cy="616322"/>
    <xdr:pic>
      <xdr:nvPicPr>
        <xdr:cNvPr id="189" name="Picture 188">
          <a:extLst>
            <a:ext uri="{FF2B5EF4-FFF2-40B4-BE49-F238E27FC236}">
              <a16:creationId xmlns:a16="http://schemas.microsoft.com/office/drawing/2014/main" id="{D9211C7E-6973-EF4E-BE75-A68E29ED5713}"/>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164</xdr:row>
      <xdr:rowOff>709707</xdr:rowOff>
    </xdr:from>
    <xdr:ext cx="6088530" cy="616322"/>
    <xdr:pic>
      <xdr:nvPicPr>
        <xdr:cNvPr id="190" name="Picture 189">
          <a:extLst>
            <a:ext uri="{FF2B5EF4-FFF2-40B4-BE49-F238E27FC236}">
              <a16:creationId xmlns:a16="http://schemas.microsoft.com/office/drawing/2014/main" id="{EFEA79AE-A0B9-C84F-A58C-992FB66CD21C}"/>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165</xdr:row>
      <xdr:rowOff>709707</xdr:rowOff>
    </xdr:from>
    <xdr:ext cx="6088530" cy="616322"/>
    <xdr:pic>
      <xdr:nvPicPr>
        <xdr:cNvPr id="191" name="Picture 190">
          <a:extLst>
            <a:ext uri="{FF2B5EF4-FFF2-40B4-BE49-F238E27FC236}">
              <a16:creationId xmlns:a16="http://schemas.microsoft.com/office/drawing/2014/main" id="{BC20A2BF-5EF1-6944-9B3A-418E8455CAF9}"/>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223</xdr:row>
      <xdr:rowOff>709707</xdr:rowOff>
    </xdr:from>
    <xdr:ext cx="6088530" cy="626367"/>
    <xdr:pic>
      <xdr:nvPicPr>
        <xdr:cNvPr id="192" name="Picture 191">
          <a:extLst>
            <a:ext uri="{FF2B5EF4-FFF2-40B4-BE49-F238E27FC236}">
              <a16:creationId xmlns:a16="http://schemas.microsoft.com/office/drawing/2014/main" id="{AF0369E0-F84C-054F-A634-CAFE828249FC}"/>
            </a:ext>
          </a:extLst>
        </xdr:cNvPr>
        <xdr:cNvPicPr>
          <a:picLocks noChangeAspect="1"/>
        </xdr:cNvPicPr>
      </xdr:nvPicPr>
      <xdr:blipFill>
        <a:blip xmlns:r="http://schemas.openxmlformats.org/officeDocument/2006/relationships" r:embed="rId2"/>
        <a:stretch>
          <a:fillRect/>
        </a:stretch>
      </xdr:blipFill>
      <xdr:spPr>
        <a:xfrm>
          <a:off x="49900044" y="558800"/>
          <a:ext cx="6088530" cy="626367"/>
        </a:xfrm>
        <a:prstGeom prst="rect">
          <a:avLst/>
        </a:prstGeom>
      </xdr:spPr>
    </xdr:pic>
    <xdr:clientData/>
  </xdr:oneCellAnchor>
  <xdr:oneCellAnchor>
    <xdr:from>
      <xdr:col>27</xdr:col>
      <xdr:colOff>336177</xdr:colOff>
      <xdr:row>224</xdr:row>
      <xdr:rowOff>709707</xdr:rowOff>
    </xdr:from>
    <xdr:ext cx="6088530" cy="616322"/>
    <xdr:pic>
      <xdr:nvPicPr>
        <xdr:cNvPr id="193" name="Picture 192">
          <a:extLst>
            <a:ext uri="{FF2B5EF4-FFF2-40B4-BE49-F238E27FC236}">
              <a16:creationId xmlns:a16="http://schemas.microsoft.com/office/drawing/2014/main" id="{6C69CC19-6AC3-7049-A20D-0C80B9E8FAB0}"/>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225</xdr:row>
      <xdr:rowOff>709707</xdr:rowOff>
    </xdr:from>
    <xdr:ext cx="6088530" cy="616322"/>
    <xdr:pic>
      <xdr:nvPicPr>
        <xdr:cNvPr id="194" name="Picture 193">
          <a:extLst>
            <a:ext uri="{FF2B5EF4-FFF2-40B4-BE49-F238E27FC236}">
              <a16:creationId xmlns:a16="http://schemas.microsoft.com/office/drawing/2014/main" id="{6E93E0E0-77D3-3546-A82F-3B9BC2CDC8A3}"/>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27</xdr:col>
      <xdr:colOff>336177</xdr:colOff>
      <xdr:row>226</xdr:row>
      <xdr:rowOff>709707</xdr:rowOff>
    </xdr:from>
    <xdr:ext cx="6088530" cy="616322"/>
    <xdr:pic>
      <xdr:nvPicPr>
        <xdr:cNvPr id="195" name="Picture 194">
          <a:extLst>
            <a:ext uri="{FF2B5EF4-FFF2-40B4-BE49-F238E27FC236}">
              <a16:creationId xmlns:a16="http://schemas.microsoft.com/office/drawing/2014/main" id="{6ED27FC6-0B7D-864D-A996-73F1ED3C640F}"/>
            </a:ext>
          </a:extLst>
        </xdr:cNvPr>
        <xdr:cNvPicPr>
          <a:picLocks noChangeAspect="1"/>
        </xdr:cNvPicPr>
      </xdr:nvPicPr>
      <xdr:blipFill>
        <a:blip xmlns:r="http://schemas.openxmlformats.org/officeDocument/2006/relationships" r:embed="rId2"/>
        <a:stretch>
          <a:fillRect/>
        </a:stretch>
      </xdr:blipFill>
      <xdr:spPr>
        <a:xfrm>
          <a:off x="49900044" y="558800"/>
          <a:ext cx="6088530" cy="616322"/>
        </a:xfrm>
        <a:prstGeom prst="rect">
          <a:avLst/>
        </a:prstGeom>
      </xdr:spPr>
    </xdr:pic>
    <xdr:clientData/>
  </xdr:oneCellAnchor>
  <xdr:oneCellAnchor>
    <xdr:from>
      <xdr:col>28</xdr:col>
      <xdr:colOff>261471</xdr:colOff>
      <xdr:row>158</xdr:row>
      <xdr:rowOff>186764</xdr:rowOff>
    </xdr:from>
    <xdr:ext cx="3399118" cy="2066221"/>
    <xdr:pic>
      <xdr:nvPicPr>
        <xdr:cNvPr id="196" name="Picture 195">
          <a:extLst>
            <a:ext uri="{FF2B5EF4-FFF2-40B4-BE49-F238E27FC236}">
              <a16:creationId xmlns:a16="http://schemas.microsoft.com/office/drawing/2014/main" id="{07B51C45-5DD7-244F-B380-726E463C039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344</xdr:row>
      <xdr:rowOff>709707</xdr:rowOff>
    </xdr:from>
    <xdr:ext cx="6088530" cy="626367"/>
    <xdr:pic>
      <xdr:nvPicPr>
        <xdr:cNvPr id="197" name="Picture 196">
          <a:extLst>
            <a:ext uri="{FF2B5EF4-FFF2-40B4-BE49-F238E27FC236}">
              <a16:creationId xmlns:a16="http://schemas.microsoft.com/office/drawing/2014/main" id="{F1DEA6CD-DFEF-D94D-89E4-A8DE1BBC317D}"/>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345</xdr:row>
      <xdr:rowOff>709707</xdr:rowOff>
    </xdr:from>
    <xdr:ext cx="6088530" cy="616322"/>
    <xdr:pic>
      <xdr:nvPicPr>
        <xdr:cNvPr id="198" name="Picture 197">
          <a:extLst>
            <a:ext uri="{FF2B5EF4-FFF2-40B4-BE49-F238E27FC236}">
              <a16:creationId xmlns:a16="http://schemas.microsoft.com/office/drawing/2014/main" id="{E1A9FE74-955B-9942-AEB1-4719A6B853DF}"/>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346</xdr:row>
      <xdr:rowOff>709707</xdr:rowOff>
    </xdr:from>
    <xdr:ext cx="6088530" cy="616322"/>
    <xdr:pic>
      <xdr:nvPicPr>
        <xdr:cNvPr id="199" name="Picture 198">
          <a:extLst>
            <a:ext uri="{FF2B5EF4-FFF2-40B4-BE49-F238E27FC236}">
              <a16:creationId xmlns:a16="http://schemas.microsoft.com/office/drawing/2014/main" id="{DE5C8D71-9BCD-6244-99D3-0327275843EB}"/>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347</xdr:row>
      <xdr:rowOff>709707</xdr:rowOff>
    </xdr:from>
    <xdr:ext cx="6088530" cy="616322"/>
    <xdr:pic>
      <xdr:nvPicPr>
        <xdr:cNvPr id="200" name="Picture 199">
          <a:extLst>
            <a:ext uri="{FF2B5EF4-FFF2-40B4-BE49-F238E27FC236}">
              <a16:creationId xmlns:a16="http://schemas.microsoft.com/office/drawing/2014/main" id="{0FB2A8AA-45DD-6349-9E52-444FAE929329}"/>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17</xdr:row>
      <xdr:rowOff>186764</xdr:rowOff>
    </xdr:from>
    <xdr:ext cx="3399118" cy="2066221"/>
    <xdr:pic>
      <xdr:nvPicPr>
        <xdr:cNvPr id="201" name="Picture 200">
          <a:extLst>
            <a:ext uri="{FF2B5EF4-FFF2-40B4-BE49-F238E27FC236}">
              <a16:creationId xmlns:a16="http://schemas.microsoft.com/office/drawing/2014/main" id="{2A1C7997-24BF-6B45-A077-2688847D682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xdr:row>
      <xdr:rowOff>186764</xdr:rowOff>
    </xdr:from>
    <xdr:ext cx="3399118" cy="2066221"/>
    <xdr:pic>
      <xdr:nvPicPr>
        <xdr:cNvPr id="202" name="Picture 201">
          <a:extLst>
            <a:ext uri="{FF2B5EF4-FFF2-40B4-BE49-F238E27FC236}">
              <a16:creationId xmlns:a16="http://schemas.microsoft.com/office/drawing/2014/main" id="{5219A06D-DD90-4343-8633-EFAD8EC465E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15</xdr:row>
      <xdr:rowOff>186764</xdr:rowOff>
    </xdr:from>
    <xdr:ext cx="3399118" cy="2066221"/>
    <xdr:pic>
      <xdr:nvPicPr>
        <xdr:cNvPr id="203" name="Picture 202">
          <a:extLst>
            <a:ext uri="{FF2B5EF4-FFF2-40B4-BE49-F238E27FC236}">
              <a16:creationId xmlns:a16="http://schemas.microsoft.com/office/drawing/2014/main" id="{FE2C20FF-9FA2-CC49-BA40-DA62C9AACE1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14</xdr:row>
      <xdr:rowOff>186764</xdr:rowOff>
    </xdr:from>
    <xdr:ext cx="3399118" cy="2066221"/>
    <xdr:pic>
      <xdr:nvPicPr>
        <xdr:cNvPr id="204" name="Picture 203">
          <a:extLst>
            <a:ext uri="{FF2B5EF4-FFF2-40B4-BE49-F238E27FC236}">
              <a16:creationId xmlns:a16="http://schemas.microsoft.com/office/drawing/2014/main" id="{28C45C3A-6772-6947-ADFE-78BC9467316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xdr:row>
      <xdr:rowOff>186764</xdr:rowOff>
    </xdr:from>
    <xdr:ext cx="3399118" cy="2066221"/>
    <xdr:pic>
      <xdr:nvPicPr>
        <xdr:cNvPr id="205" name="Picture 204">
          <a:extLst>
            <a:ext uri="{FF2B5EF4-FFF2-40B4-BE49-F238E27FC236}">
              <a16:creationId xmlns:a16="http://schemas.microsoft.com/office/drawing/2014/main" id="{CC72DC97-20B2-6B4F-9AB7-0C27B239687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xdr:row>
      <xdr:rowOff>186764</xdr:rowOff>
    </xdr:from>
    <xdr:ext cx="3399118" cy="2066221"/>
    <xdr:pic>
      <xdr:nvPicPr>
        <xdr:cNvPr id="206" name="Picture 205">
          <a:extLst>
            <a:ext uri="{FF2B5EF4-FFF2-40B4-BE49-F238E27FC236}">
              <a16:creationId xmlns:a16="http://schemas.microsoft.com/office/drawing/2014/main" id="{7AAFAD92-D32E-A643-8AF3-84BD71F6749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xdr:row>
      <xdr:rowOff>186764</xdr:rowOff>
    </xdr:from>
    <xdr:ext cx="3399118" cy="2066221"/>
    <xdr:pic>
      <xdr:nvPicPr>
        <xdr:cNvPr id="207" name="Picture 206">
          <a:extLst>
            <a:ext uri="{FF2B5EF4-FFF2-40B4-BE49-F238E27FC236}">
              <a16:creationId xmlns:a16="http://schemas.microsoft.com/office/drawing/2014/main" id="{92A4EE19-21A2-FF43-83FB-F0B08390281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xdr:row>
      <xdr:rowOff>186764</xdr:rowOff>
    </xdr:from>
    <xdr:ext cx="3399118" cy="2066221"/>
    <xdr:pic>
      <xdr:nvPicPr>
        <xdr:cNvPr id="208" name="Picture 207">
          <a:extLst>
            <a:ext uri="{FF2B5EF4-FFF2-40B4-BE49-F238E27FC236}">
              <a16:creationId xmlns:a16="http://schemas.microsoft.com/office/drawing/2014/main" id="{F98F8649-7497-BE43-BD0E-A512A8C077A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xdr:row>
      <xdr:rowOff>186764</xdr:rowOff>
    </xdr:from>
    <xdr:ext cx="3399118" cy="2066221"/>
    <xdr:pic>
      <xdr:nvPicPr>
        <xdr:cNvPr id="209" name="Picture 208">
          <a:extLst>
            <a:ext uri="{FF2B5EF4-FFF2-40B4-BE49-F238E27FC236}">
              <a16:creationId xmlns:a16="http://schemas.microsoft.com/office/drawing/2014/main" id="{08377D8B-B9C2-7343-BFDC-45BA59F4248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xdr:row>
      <xdr:rowOff>186764</xdr:rowOff>
    </xdr:from>
    <xdr:ext cx="3399118" cy="2066221"/>
    <xdr:pic>
      <xdr:nvPicPr>
        <xdr:cNvPr id="210" name="Picture 209">
          <a:extLst>
            <a:ext uri="{FF2B5EF4-FFF2-40B4-BE49-F238E27FC236}">
              <a16:creationId xmlns:a16="http://schemas.microsoft.com/office/drawing/2014/main" id="{0FDEDFE2-8D9B-A547-AC93-BDD5202F29F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245</xdr:row>
      <xdr:rowOff>186764</xdr:rowOff>
    </xdr:from>
    <xdr:ext cx="3399118" cy="2066221"/>
    <xdr:pic>
      <xdr:nvPicPr>
        <xdr:cNvPr id="211" name="Picture 210">
          <a:extLst>
            <a:ext uri="{FF2B5EF4-FFF2-40B4-BE49-F238E27FC236}">
              <a16:creationId xmlns:a16="http://schemas.microsoft.com/office/drawing/2014/main" id="{122C82D1-ABB1-9448-AB79-8832AD68E1C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242</xdr:row>
      <xdr:rowOff>186764</xdr:rowOff>
    </xdr:from>
    <xdr:ext cx="3399118" cy="2066221"/>
    <xdr:pic>
      <xdr:nvPicPr>
        <xdr:cNvPr id="212" name="Picture 211">
          <a:extLst>
            <a:ext uri="{FF2B5EF4-FFF2-40B4-BE49-F238E27FC236}">
              <a16:creationId xmlns:a16="http://schemas.microsoft.com/office/drawing/2014/main" id="{BC287B62-B943-934D-AE47-DAC8C2E22D2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243</xdr:row>
      <xdr:rowOff>186764</xdr:rowOff>
    </xdr:from>
    <xdr:ext cx="3399118" cy="2066221"/>
    <xdr:pic>
      <xdr:nvPicPr>
        <xdr:cNvPr id="213" name="Picture 212">
          <a:extLst>
            <a:ext uri="{FF2B5EF4-FFF2-40B4-BE49-F238E27FC236}">
              <a16:creationId xmlns:a16="http://schemas.microsoft.com/office/drawing/2014/main" id="{F92DFC2C-E068-9441-A4FC-C755C4CB6DA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244</xdr:row>
      <xdr:rowOff>186764</xdr:rowOff>
    </xdr:from>
    <xdr:ext cx="3399118" cy="2066221"/>
    <xdr:pic>
      <xdr:nvPicPr>
        <xdr:cNvPr id="214" name="Picture 213">
          <a:extLst>
            <a:ext uri="{FF2B5EF4-FFF2-40B4-BE49-F238E27FC236}">
              <a16:creationId xmlns:a16="http://schemas.microsoft.com/office/drawing/2014/main" id="{8530F7BB-1E07-7440-9DF5-961C1AF414E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247</xdr:row>
      <xdr:rowOff>186764</xdr:rowOff>
    </xdr:from>
    <xdr:ext cx="3399118" cy="2066221"/>
    <xdr:pic>
      <xdr:nvPicPr>
        <xdr:cNvPr id="215" name="Picture 214">
          <a:extLst>
            <a:ext uri="{FF2B5EF4-FFF2-40B4-BE49-F238E27FC236}">
              <a16:creationId xmlns:a16="http://schemas.microsoft.com/office/drawing/2014/main" id="{11EBEAB2-D53D-7C4B-87C6-ABF8DA5592F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246</xdr:row>
      <xdr:rowOff>186764</xdr:rowOff>
    </xdr:from>
    <xdr:ext cx="3399118" cy="2066221"/>
    <xdr:pic>
      <xdr:nvPicPr>
        <xdr:cNvPr id="216" name="Picture 215">
          <a:extLst>
            <a:ext uri="{FF2B5EF4-FFF2-40B4-BE49-F238E27FC236}">
              <a16:creationId xmlns:a16="http://schemas.microsoft.com/office/drawing/2014/main" id="{B89B658C-F7E9-8644-92DC-E877ACA4869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160</xdr:row>
      <xdr:rowOff>186764</xdr:rowOff>
    </xdr:from>
    <xdr:ext cx="3399118" cy="2066221"/>
    <xdr:pic>
      <xdr:nvPicPr>
        <xdr:cNvPr id="217" name="Picture 216">
          <a:extLst>
            <a:ext uri="{FF2B5EF4-FFF2-40B4-BE49-F238E27FC236}">
              <a16:creationId xmlns:a16="http://schemas.microsoft.com/office/drawing/2014/main" id="{F2641CD6-31F5-8A4B-9C83-DCC9FFDF709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222</xdr:row>
      <xdr:rowOff>186764</xdr:rowOff>
    </xdr:from>
    <xdr:ext cx="3399118" cy="2066221"/>
    <xdr:pic>
      <xdr:nvPicPr>
        <xdr:cNvPr id="218" name="Picture 217">
          <a:extLst>
            <a:ext uri="{FF2B5EF4-FFF2-40B4-BE49-F238E27FC236}">
              <a16:creationId xmlns:a16="http://schemas.microsoft.com/office/drawing/2014/main" id="{F86AFDDC-5DDE-B44C-A67C-C420CBFA016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161</xdr:row>
      <xdr:rowOff>186764</xdr:rowOff>
    </xdr:from>
    <xdr:ext cx="3399118" cy="2066221"/>
    <xdr:pic>
      <xdr:nvPicPr>
        <xdr:cNvPr id="219" name="Picture 218">
          <a:extLst>
            <a:ext uri="{FF2B5EF4-FFF2-40B4-BE49-F238E27FC236}">
              <a16:creationId xmlns:a16="http://schemas.microsoft.com/office/drawing/2014/main" id="{491B2047-E187-684D-9AB8-442E2FF6162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162</xdr:row>
      <xdr:rowOff>186764</xdr:rowOff>
    </xdr:from>
    <xdr:ext cx="3399118" cy="2066221"/>
    <xdr:pic>
      <xdr:nvPicPr>
        <xdr:cNvPr id="220" name="Picture 219">
          <a:extLst>
            <a:ext uri="{FF2B5EF4-FFF2-40B4-BE49-F238E27FC236}">
              <a16:creationId xmlns:a16="http://schemas.microsoft.com/office/drawing/2014/main" id="{50F3FE01-0404-9E4E-AD3A-D969572143F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163</xdr:row>
      <xdr:rowOff>186764</xdr:rowOff>
    </xdr:from>
    <xdr:ext cx="3399118" cy="2066221"/>
    <xdr:pic>
      <xdr:nvPicPr>
        <xdr:cNvPr id="221" name="Picture 220">
          <a:extLst>
            <a:ext uri="{FF2B5EF4-FFF2-40B4-BE49-F238E27FC236}">
              <a16:creationId xmlns:a16="http://schemas.microsoft.com/office/drawing/2014/main" id="{E5414B9C-B06C-614B-9762-9F312E620C2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164</xdr:row>
      <xdr:rowOff>186764</xdr:rowOff>
    </xdr:from>
    <xdr:ext cx="3399118" cy="2066221"/>
    <xdr:pic>
      <xdr:nvPicPr>
        <xdr:cNvPr id="222" name="Picture 221">
          <a:extLst>
            <a:ext uri="{FF2B5EF4-FFF2-40B4-BE49-F238E27FC236}">
              <a16:creationId xmlns:a16="http://schemas.microsoft.com/office/drawing/2014/main" id="{E1A177A3-17B8-B040-A474-1B24AD5893C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165</xdr:row>
      <xdr:rowOff>186764</xdr:rowOff>
    </xdr:from>
    <xdr:ext cx="3399118" cy="2066221"/>
    <xdr:pic>
      <xdr:nvPicPr>
        <xdr:cNvPr id="223" name="Picture 222">
          <a:extLst>
            <a:ext uri="{FF2B5EF4-FFF2-40B4-BE49-F238E27FC236}">
              <a16:creationId xmlns:a16="http://schemas.microsoft.com/office/drawing/2014/main" id="{24FDE059-2921-9C43-88A5-14C12C0B0BF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166</xdr:row>
      <xdr:rowOff>186764</xdr:rowOff>
    </xdr:from>
    <xdr:ext cx="3399118" cy="2066221"/>
    <xdr:pic>
      <xdr:nvPicPr>
        <xdr:cNvPr id="224" name="Picture 223">
          <a:extLst>
            <a:ext uri="{FF2B5EF4-FFF2-40B4-BE49-F238E27FC236}">
              <a16:creationId xmlns:a16="http://schemas.microsoft.com/office/drawing/2014/main" id="{FE2085FA-974A-8D44-B8CD-51781C8BCD5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167</xdr:row>
      <xdr:rowOff>186764</xdr:rowOff>
    </xdr:from>
    <xdr:ext cx="3399118" cy="2066221"/>
    <xdr:pic>
      <xdr:nvPicPr>
        <xdr:cNvPr id="225" name="Picture 224">
          <a:extLst>
            <a:ext uri="{FF2B5EF4-FFF2-40B4-BE49-F238E27FC236}">
              <a16:creationId xmlns:a16="http://schemas.microsoft.com/office/drawing/2014/main" id="{6818F97E-435E-1E40-97EC-2C7C082CBBB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168</xdr:row>
      <xdr:rowOff>186764</xdr:rowOff>
    </xdr:from>
    <xdr:ext cx="3399118" cy="2066221"/>
    <xdr:pic>
      <xdr:nvPicPr>
        <xdr:cNvPr id="226" name="Picture 225">
          <a:extLst>
            <a:ext uri="{FF2B5EF4-FFF2-40B4-BE49-F238E27FC236}">
              <a16:creationId xmlns:a16="http://schemas.microsoft.com/office/drawing/2014/main" id="{5CCCB1F2-385A-CA48-AE83-14F578127F3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169</xdr:row>
      <xdr:rowOff>186764</xdr:rowOff>
    </xdr:from>
    <xdr:ext cx="3399118" cy="2066221"/>
    <xdr:pic>
      <xdr:nvPicPr>
        <xdr:cNvPr id="227" name="Picture 226">
          <a:extLst>
            <a:ext uri="{FF2B5EF4-FFF2-40B4-BE49-F238E27FC236}">
              <a16:creationId xmlns:a16="http://schemas.microsoft.com/office/drawing/2014/main" id="{83CD54EC-4FDD-364C-A656-319FA273B82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227</xdr:row>
      <xdr:rowOff>186764</xdr:rowOff>
    </xdr:from>
    <xdr:ext cx="3399118" cy="2066221"/>
    <xdr:pic>
      <xdr:nvPicPr>
        <xdr:cNvPr id="228" name="Picture 227">
          <a:extLst>
            <a:ext uri="{FF2B5EF4-FFF2-40B4-BE49-F238E27FC236}">
              <a16:creationId xmlns:a16="http://schemas.microsoft.com/office/drawing/2014/main" id="{DE589704-A7FB-D84E-8322-70526A5A405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223</xdr:row>
      <xdr:rowOff>186764</xdr:rowOff>
    </xdr:from>
    <xdr:ext cx="3399118" cy="2066221"/>
    <xdr:pic>
      <xdr:nvPicPr>
        <xdr:cNvPr id="229" name="Picture 228">
          <a:extLst>
            <a:ext uri="{FF2B5EF4-FFF2-40B4-BE49-F238E27FC236}">
              <a16:creationId xmlns:a16="http://schemas.microsoft.com/office/drawing/2014/main" id="{F96CCDC7-3046-2A4A-987A-B663889BBFF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224</xdr:row>
      <xdr:rowOff>186764</xdr:rowOff>
    </xdr:from>
    <xdr:ext cx="3399118" cy="2066221"/>
    <xdr:pic>
      <xdr:nvPicPr>
        <xdr:cNvPr id="230" name="Picture 229">
          <a:extLst>
            <a:ext uri="{FF2B5EF4-FFF2-40B4-BE49-F238E27FC236}">
              <a16:creationId xmlns:a16="http://schemas.microsoft.com/office/drawing/2014/main" id="{3E747DFD-2F4B-304D-966B-4F668B01486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225</xdr:row>
      <xdr:rowOff>186764</xdr:rowOff>
    </xdr:from>
    <xdr:ext cx="3399118" cy="2066221"/>
    <xdr:pic>
      <xdr:nvPicPr>
        <xdr:cNvPr id="231" name="Picture 230">
          <a:extLst>
            <a:ext uri="{FF2B5EF4-FFF2-40B4-BE49-F238E27FC236}">
              <a16:creationId xmlns:a16="http://schemas.microsoft.com/office/drawing/2014/main" id="{4908F489-1566-524E-9157-D37BB475DEC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226</xdr:row>
      <xdr:rowOff>186764</xdr:rowOff>
    </xdr:from>
    <xdr:ext cx="3399118" cy="2066221"/>
    <xdr:pic>
      <xdr:nvPicPr>
        <xdr:cNvPr id="232" name="Picture 231">
          <a:extLst>
            <a:ext uri="{FF2B5EF4-FFF2-40B4-BE49-F238E27FC236}">
              <a16:creationId xmlns:a16="http://schemas.microsoft.com/office/drawing/2014/main" id="{E51BF749-7EFF-7F48-817A-73E49FA1D6C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335</xdr:row>
      <xdr:rowOff>186764</xdr:rowOff>
    </xdr:from>
    <xdr:ext cx="3399118" cy="2066221"/>
    <xdr:pic>
      <xdr:nvPicPr>
        <xdr:cNvPr id="233" name="Picture 232">
          <a:extLst>
            <a:ext uri="{FF2B5EF4-FFF2-40B4-BE49-F238E27FC236}">
              <a16:creationId xmlns:a16="http://schemas.microsoft.com/office/drawing/2014/main" id="{6ABBA604-45A3-0E4F-8A0E-24B2151211E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228</xdr:row>
      <xdr:rowOff>186764</xdr:rowOff>
    </xdr:from>
    <xdr:ext cx="3399118" cy="2066221"/>
    <xdr:pic>
      <xdr:nvPicPr>
        <xdr:cNvPr id="234" name="Picture 233">
          <a:extLst>
            <a:ext uri="{FF2B5EF4-FFF2-40B4-BE49-F238E27FC236}">
              <a16:creationId xmlns:a16="http://schemas.microsoft.com/office/drawing/2014/main" id="{C9312761-3187-A448-8E56-E58AD616515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229</xdr:row>
      <xdr:rowOff>186764</xdr:rowOff>
    </xdr:from>
    <xdr:ext cx="3399118" cy="2066221"/>
    <xdr:pic>
      <xdr:nvPicPr>
        <xdr:cNvPr id="235" name="Picture 234">
          <a:extLst>
            <a:ext uri="{FF2B5EF4-FFF2-40B4-BE49-F238E27FC236}">
              <a16:creationId xmlns:a16="http://schemas.microsoft.com/office/drawing/2014/main" id="{DC1A0E84-380C-E242-8683-E27E6698B4A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230</xdr:row>
      <xdr:rowOff>186764</xdr:rowOff>
    </xdr:from>
    <xdr:ext cx="3399118" cy="2066221"/>
    <xdr:pic>
      <xdr:nvPicPr>
        <xdr:cNvPr id="236" name="Picture 235">
          <a:extLst>
            <a:ext uri="{FF2B5EF4-FFF2-40B4-BE49-F238E27FC236}">
              <a16:creationId xmlns:a16="http://schemas.microsoft.com/office/drawing/2014/main" id="{D3FA0164-5366-7D40-BED6-EBAE58E9A41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231</xdr:row>
      <xdr:rowOff>186764</xdr:rowOff>
    </xdr:from>
    <xdr:ext cx="3399118" cy="2066221"/>
    <xdr:pic>
      <xdr:nvPicPr>
        <xdr:cNvPr id="237" name="Picture 236">
          <a:extLst>
            <a:ext uri="{FF2B5EF4-FFF2-40B4-BE49-F238E27FC236}">
              <a16:creationId xmlns:a16="http://schemas.microsoft.com/office/drawing/2014/main" id="{3F3B9E2D-2585-ED41-A122-09788151FE7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232</xdr:row>
      <xdr:rowOff>186764</xdr:rowOff>
    </xdr:from>
    <xdr:ext cx="3399118" cy="2066221"/>
    <xdr:pic>
      <xdr:nvPicPr>
        <xdr:cNvPr id="238" name="Picture 237">
          <a:extLst>
            <a:ext uri="{FF2B5EF4-FFF2-40B4-BE49-F238E27FC236}">
              <a16:creationId xmlns:a16="http://schemas.microsoft.com/office/drawing/2014/main" id="{472AEA78-983D-944D-A057-A6816247F10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233</xdr:row>
      <xdr:rowOff>186764</xdr:rowOff>
    </xdr:from>
    <xdr:ext cx="3399118" cy="2066221"/>
    <xdr:pic>
      <xdr:nvPicPr>
        <xdr:cNvPr id="239" name="Picture 238">
          <a:extLst>
            <a:ext uri="{FF2B5EF4-FFF2-40B4-BE49-F238E27FC236}">
              <a16:creationId xmlns:a16="http://schemas.microsoft.com/office/drawing/2014/main" id="{41E117E4-324A-0C4D-B358-3DE27FA4466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334</xdr:row>
      <xdr:rowOff>186764</xdr:rowOff>
    </xdr:from>
    <xdr:ext cx="3399118" cy="2066221"/>
    <xdr:pic>
      <xdr:nvPicPr>
        <xdr:cNvPr id="240" name="Picture 239">
          <a:extLst>
            <a:ext uri="{FF2B5EF4-FFF2-40B4-BE49-F238E27FC236}">
              <a16:creationId xmlns:a16="http://schemas.microsoft.com/office/drawing/2014/main" id="{732C26E3-932A-3645-B2ED-E7F9AFD4977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343</xdr:row>
      <xdr:rowOff>186764</xdr:rowOff>
    </xdr:from>
    <xdr:ext cx="3399118" cy="2066221"/>
    <xdr:pic>
      <xdr:nvPicPr>
        <xdr:cNvPr id="241" name="Picture 240">
          <a:extLst>
            <a:ext uri="{FF2B5EF4-FFF2-40B4-BE49-F238E27FC236}">
              <a16:creationId xmlns:a16="http://schemas.microsoft.com/office/drawing/2014/main" id="{66E3C4B0-2729-BD42-9220-CDF15679161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336</xdr:row>
      <xdr:rowOff>186764</xdr:rowOff>
    </xdr:from>
    <xdr:ext cx="3399118" cy="2066221"/>
    <xdr:pic>
      <xdr:nvPicPr>
        <xdr:cNvPr id="242" name="Picture 241">
          <a:extLst>
            <a:ext uri="{FF2B5EF4-FFF2-40B4-BE49-F238E27FC236}">
              <a16:creationId xmlns:a16="http://schemas.microsoft.com/office/drawing/2014/main" id="{3FA7B381-716A-104C-9BDC-B2F826295F0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337</xdr:row>
      <xdr:rowOff>186764</xdr:rowOff>
    </xdr:from>
    <xdr:ext cx="3399118" cy="2066221"/>
    <xdr:pic>
      <xdr:nvPicPr>
        <xdr:cNvPr id="243" name="Picture 242">
          <a:extLst>
            <a:ext uri="{FF2B5EF4-FFF2-40B4-BE49-F238E27FC236}">
              <a16:creationId xmlns:a16="http://schemas.microsoft.com/office/drawing/2014/main" id="{66D5C4A4-758F-1441-A671-7DCAFE1A5F1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338</xdr:row>
      <xdr:rowOff>186764</xdr:rowOff>
    </xdr:from>
    <xdr:ext cx="3399118" cy="2066221"/>
    <xdr:pic>
      <xdr:nvPicPr>
        <xdr:cNvPr id="244" name="Picture 243">
          <a:extLst>
            <a:ext uri="{FF2B5EF4-FFF2-40B4-BE49-F238E27FC236}">
              <a16:creationId xmlns:a16="http://schemas.microsoft.com/office/drawing/2014/main" id="{62AE5C56-190E-5542-84A1-D7EB1344598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339</xdr:row>
      <xdr:rowOff>186764</xdr:rowOff>
    </xdr:from>
    <xdr:ext cx="3399118" cy="2066221"/>
    <xdr:pic>
      <xdr:nvPicPr>
        <xdr:cNvPr id="245" name="Picture 244">
          <a:extLst>
            <a:ext uri="{FF2B5EF4-FFF2-40B4-BE49-F238E27FC236}">
              <a16:creationId xmlns:a16="http://schemas.microsoft.com/office/drawing/2014/main" id="{746460E3-68EA-6A4B-BEF0-C4C589851F3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340</xdr:row>
      <xdr:rowOff>186764</xdr:rowOff>
    </xdr:from>
    <xdr:ext cx="3399118" cy="2066221"/>
    <xdr:pic>
      <xdr:nvPicPr>
        <xdr:cNvPr id="246" name="Picture 245">
          <a:extLst>
            <a:ext uri="{FF2B5EF4-FFF2-40B4-BE49-F238E27FC236}">
              <a16:creationId xmlns:a16="http://schemas.microsoft.com/office/drawing/2014/main" id="{C9D7DBE0-5685-3C45-B0D5-695A219D0E9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341</xdr:row>
      <xdr:rowOff>186764</xdr:rowOff>
    </xdr:from>
    <xdr:ext cx="3399118" cy="2066221"/>
    <xdr:pic>
      <xdr:nvPicPr>
        <xdr:cNvPr id="247" name="Picture 246">
          <a:extLst>
            <a:ext uri="{FF2B5EF4-FFF2-40B4-BE49-F238E27FC236}">
              <a16:creationId xmlns:a16="http://schemas.microsoft.com/office/drawing/2014/main" id="{2371F6D7-9090-6A44-A6F5-C73DF60532D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342</xdr:row>
      <xdr:rowOff>186764</xdr:rowOff>
    </xdr:from>
    <xdr:ext cx="3399118" cy="2066221"/>
    <xdr:pic>
      <xdr:nvPicPr>
        <xdr:cNvPr id="248" name="Picture 247">
          <a:extLst>
            <a:ext uri="{FF2B5EF4-FFF2-40B4-BE49-F238E27FC236}">
              <a16:creationId xmlns:a16="http://schemas.microsoft.com/office/drawing/2014/main" id="{E4CEA0BA-C29A-8844-8D9A-D913964D8D3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33</xdr:col>
      <xdr:colOff>435429</xdr:colOff>
      <xdr:row>41</xdr:row>
      <xdr:rowOff>308429</xdr:rowOff>
    </xdr:from>
    <xdr:ext cx="2729364" cy="2145312"/>
    <xdr:pic>
      <xdr:nvPicPr>
        <xdr:cNvPr id="249" name="Picture 248">
          <a:extLst>
            <a:ext uri="{FF2B5EF4-FFF2-40B4-BE49-F238E27FC236}">
              <a16:creationId xmlns:a16="http://schemas.microsoft.com/office/drawing/2014/main" id="{1A60F6D4-C59B-5C4D-BE3F-93017D19C73B}"/>
            </a:ext>
          </a:extLst>
        </xdr:cNvPr>
        <xdr:cNvPicPr>
          <a:picLocks noChangeAspect="1"/>
        </xdr:cNvPicPr>
      </xdr:nvPicPr>
      <xdr:blipFill>
        <a:blip xmlns:r="http://schemas.openxmlformats.org/officeDocument/2006/relationships" r:embed="rId3"/>
        <a:stretch>
          <a:fillRect/>
        </a:stretch>
      </xdr:blipFill>
      <xdr:spPr>
        <a:xfrm>
          <a:off x="68422762" y="550333"/>
          <a:ext cx="2729364" cy="2145312"/>
        </a:xfrm>
        <a:prstGeom prst="rect">
          <a:avLst/>
        </a:prstGeom>
      </xdr:spPr>
    </xdr:pic>
    <xdr:clientData/>
  </xdr:oneCellAnchor>
  <xdr:oneCellAnchor>
    <xdr:from>
      <xdr:col>33</xdr:col>
      <xdr:colOff>435429</xdr:colOff>
      <xdr:row>133</xdr:row>
      <xdr:rowOff>308429</xdr:rowOff>
    </xdr:from>
    <xdr:ext cx="2729364" cy="2110154"/>
    <xdr:pic>
      <xdr:nvPicPr>
        <xdr:cNvPr id="250" name="Picture 249">
          <a:extLst>
            <a:ext uri="{FF2B5EF4-FFF2-40B4-BE49-F238E27FC236}">
              <a16:creationId xmlns:a16="http://schemas.microsoft.com/office/drawing/2014/main" id="{69C912A9-DDC9-0245-8077-9BFDDB10A59E}"/>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134</xdr:row>
      <xdr:rowOff>308429</xdr:rowOff>
    </xdr:from>
    <xdr:ext cx="2729364" cy="2110154"/>
    <xdr:pic>
      <xdr:nvPicPr>
        <xdr:cNvPr id="251" name="Picture 250">
          <a:extLst>
            <a:ext uri="{FF2B5EF4-FFF2-40B4-BE49-F238E27FC236}">
              <a16:creationId xmlns:a16="http://schemas.microsoft.com/office/drawing/2014/main" id="{183E268D-4A98-704E-9669-4EAC33A02DC0}"/>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135</xdr:row>
      <xdr:rowOff>308429</xdr:rowOff>
    </xdr:from>
    <xdr:ext cx="2729364" cy="2110154"/>
    <xdr:pic>
      <xdr:nvPicPr>
        <xdr:cNvPr id="252" name="Picture 251">
          <a:extLst>
            <a:ext uri="{FF2B5EF4-FFF2-40B4-BE49-F238E27FC236}">
              <a16:creationId xmlns:a16="http://schemas.microsoft.com/office/drawing/2014/main" id="{4E436318-C8E5-C04E-8E18-9C6F482955E1}"/>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136</xdr:row>
      <xdr:rowOff>308429</xdr:rowOff>
    </xdr:from>
    <xdr:ext cx="2729364" cy="2110154"/>
    <xdr:pic>
      <xdr:nvPicPr>
        <xdr:cNvPr id="253" name="Picture 252">
          <a:extLst>
            <a:ext uri="{FF2B5EF4-FFF2-40B4-BE49-F238E27FC236}">
              <a16:creationId xmlns:a16="http://schemas.microsoft.com/office/drawing/2014/main" id="{08E33CB3-CABD-514B-A76C-605DBDBCA092}"/>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137</xdr:row>
      <xdr:rowOff>308429</xdr:rowOff>
    </xdr:from>
    <xdr:ext cx="2729364" cy="2110154"/>
    <xdr:pic>
      <xdr:nvPicPr>
        <xdr:cNvPr id="254" name="Picture 253">
          <a:extLst>
            <a:ext uri="{FF2B5EF4-FFF2-40B4-BE49-F238E27FC236}">
              <a16:creationId xmlns:a16="http://schemas.microsoft.com/office/drawing/2014/main" id="{7C3243EC-3893-EA4C-9DA3-A3AED5BD7F52}"/>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138</xdr:row>
      <xdr:rowOff>308429</xdr:rowOff>
    </xdr:from>
    <xdr:ext cx="2729364" cy="2110154"/>
    <xdr:pic>
      <xdr:nvPicPr>
        <xdr:cNvPr id="255" name="Picture 254">
          <a:extLst>
            <a:ext uri="{FF2B5EF4-FFF2-40B4-BE49-F238E27FC236}">
              <a16:creationId xmlns:a16="http://schemas.microsoft.com/office/drawing/2014/main" id="{FDBA7425-072F-B04E-A553-4232C0E2D67F}"/>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139</xdr:row>
      <xdr:rowOff>308429</xdr:rowOff>
    </xdr:from>
    <xdr:ext cx="2729364" cy="2110154"/>
    <xdr:pic>
      <xdr:nvPicPr>
        <xdr:cNvPr id="256" name="Picture 255">
          <a:extLst>
            <a:ext uri="{FF2B5EF4-FFF2-40B4-BE49-F238E27FC236}">
              <a16:creationId xmlns:a16="http://schemas.microsoft.com/office/drawing/2014/main" id="{44BB4C6A-A787-0947-975D-8D4E8A6A14A9}"/>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140</xdr:row>
      <xdr:rowOff>308429</xdr:rowOff>
    </xdr:from>
    <xdr:ext cx="2729364" cy="2110154"/>
    <xdr:pic>
      <xdr:nvPicPr>
        <xdr:cNvPr id="257" name="Picture 256">
          <a:extLst>
            <a:ext uri="{FF2B5EF4-FFF2-40B4-BE49-F238E27FC236}">
              <a16:creationId xmlns:a16="http://schemas.microsoft.com/office/drawing/2014/main" id="{B4D16052-F568-D747-9C14-FA37D87AB2AE}"/>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141</xdr:row>
      <xdr:rowOff>308429</xdr:rowOff>
    </xdr:from>
    <xdr:ext cx="2729364" cy="2110154"/>
    <xdr:pic>
      <xdr:nvPicPr>
        <xdr:cNvPr id="258" name="Picture 257">
          <a:extLst>
            <a:ext uri="{FF2B5EF4-FFF2-40B4-BE49-F238E27FC236}">
              <a16:creationId xmlns:a16="http://schemas.microsoft.com/office/drawing/2014/main" id="{16575E1F-AAB6-A94B-AF76-4FC6CFD39660}"/>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142</xdr:row>
      <xdr:rowOff>308429</xdr:rowOff>
    </xdr:from>
    <xdr:ext cx="2729364" cy="2110154"/>
    <xdr:pic>
      <xdr:nvPicPr>
        <xdr:cNvPr id="259" name="Picture 258">
          <a:extLst>
            <a:ext uri="{FF2B5EF4-FFF2-40B4-BE49-F238E27FC236}">
              <a16:creationId xmlns:a16="http://schemas.microsoft.com/office/drawing/2014/main" id="{09B2E712-9769-F441-A728-73B742E4DEBF}"/>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143</xdr:row>
      <xdr:rowOff>308429</xdr:rowOff>
    </xdr:from>
    <xdr:ext cx="2729364" cy="2110154"/>
    <xdr:pic>
      <xdr:nvPicPr>
        <xdr:cNvPr id="260" name="Picture 259">
          <a:extLst>
            <a:ext uri="{FF2B5EF4-FFF2-40B4-BE49-F238E27FC236}">
              <a16:creationId xmlns:a16="http://schemas.microsoft.com/office/drawing/2014/main" id="{3670176B-AC95-AE46-A88D-21D6F0848E8D}"/>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144</xdr:row>
      <xdr:rowOff>308429</xdr:rowOff>
    </xdr:from>
    <xdr:ext cx="2729364" cy="2110154"/>
    <xdr:pic>
      <xdr:nvPicPr>
        <xdr:cNvPr id="261" name="Picture 260">
          <a:extLst>
            <a:ext uri="{FF2B5EF4-FFF2-40B4-BE49-F238E27FC236}">
              <a16:creationId xmlns:a16="http://schemas.microsoft.com/office/drawing/2014/main" id="{60BED5D7-3D4B-6B46-9F68-F6F5CD11B1A5}"/>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145</xdr:row>
      <xdr:rowOff>308429</xdr:rowOff>
    </xdr:from>
    <xdr:ext cx="2729364" cy="2110154"/>
    <xdr:pic>
      <xdr:nvPicPr>
        <xdr:cNvPr id="262" name="Picture 261">
          <a:extLst>
            <a:ext uri="{FF2B5EF4-FFF2-40B4-BE49-F238E27FC236}">
              <a16:creationId xmlns:a16="http://schemas.microsoft.com/office/drawing/2014/main" id="{59AE7D27-8DAB-FD41-8B68-5DCDD4812573}"/>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146</xdr:row>
      <xdr:rowOff>308429</xdr:rowOff>
    </xdr:from>
    <xdr:ext cx="2729364" cy="2110154"/>
    <xdr:pic>
      <xdr:nvPicPr>
        <xdr:cNvPr id="263" name="Picture 262">
          <a:extLst>
            <a:ext uri="{FF2B5EF4-FFF2-40B4-BE49-F238E27FC236}">
              <a16:creationId xmlns:a16="http://schemas.microsoft.com/office/drawing/2014/main" id="{42682103-003A-1F41-B2AD-9CE298B4C105}"/>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147</xdr:row>
      <xdr:rowOff>308429</xdr:rowOff>
    </xdr:from>
    <xdr:ext cx="2729364" cy="2110154"/>
    <xdr:pic>
      <xdr:nvPicPr>
        <xdr:cNvPr id="264" name="Picture 263">
          <a:extLst>
            <a:ext uri="{FF2B5EF4-FFF2-40B4-BE49-F238E27FC236}">
              <a16:creationId xmlns:a16="http://schemas.microsoft.com/office/drawing/2014/main" id="{46D14EA7-3167-ED4D-9C12-3AFD4CE196CF}"/>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28</xdr:col>
      <xdr:colOff>261471</xdr:colOff>
      <xdr:row>13</xdr:row>
      <xdr:rowOff>186764</xdr:rowOff>
    </xdr:from>
    <xdr:ext cx="3399118" cy="2066221"/>
    <xdr:pic>
      <xdr:nvPicPr>
        <xdr:cNvPr id="265" name="Picture 264">
          <a:extLst>
            <a:ext uri="{FF2B5EF4-FFF2-40B4-BE49-F238E27FC236}">
              <a16:creationId xmlns:a16="http://schemas.microsoft.com/office/drawing/2014/main" id="{CACCD9E2-DA35-DB44-8796-380AE8707CD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106</xdr:row>
      <xdr:rowOff>186764</xdr:rowOff>
    </xdr:from>
    <xdr:ext cx="3399118" cy="2066221"/>
    <xdr:pic>
      <xdr:nvPicPr>
        <xdr:cNvPr id="266" name="Picture 265">
          <a:extLst>
            <a:ext uri="{FF2B5EF4-FFF2-40B4-BE49-F238E27FC236}">
              <a16:creationId xmlns:a16="http://schemas.microsoft.com/office/drawing/2014/main" id="{A9AFEEB5-99B3-8145-81F1-951E583A10A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104</xdr:row>
      <xdr:rowOff>186764</xdr:rowOff>
    </xdr:from>
    <xdr:ext cx="3399118" cy="2066221"/>
    <xdr:pic>
      <xdr:nvPicPr>
        <xdr:cNvPr id="267" name="Picture 266">
          <a:extLst>
            <a:ext uri="{FF2B5EF4-FFF2-40B4-BE49-F238E27FC236}">
              <a16:creationId xmlns:a16="http://schemas.microsoft.com/office/drawing/2014/main" id="{53AC5540-0E0A-1743-AD83-198F4C4A9AE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105</xdr:row>
      <xdr:rowOff>186764</xdr:rowOff>
    </xdr:from>
    <xdr:ext cx="3399118" cy="2066221"/>
    <xdr:pic>
      <xdr:nvPicPr>
        <xdr:cNvPr id="268" name="Picture 267">
          <a:extLst>
            <a:ext uri="{FF2B5EF4-FFF2-40B4-BE49-F238E27FC236}">
              <a16:creationId xmlns:a16="http://schemas.microsoft.com/office/drawing/2014/main" id="{1F6EF3AC-5F53-8148-9F49-08B9D211B05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103</xdr:row>
      <xdr:rowOff>186764</xdr:rowOff>
    </xdr:from>
    <xdr:ext cx="3399118" cy="2066221"/>
    <xdr:pic>
      <xdr:nvPicPr>
        <xdr:cNvPr id="269" name="Picture 268">
          <a:extLst>
            <a:ext uri="{FF2B5EF4-FFF2-40B4-BE49-F238E27FC236}">
              <a16:creationId xmlns:a16="http://schemas.microsoft.com/office/drawing/2014/main" id="{31E60E2F-5937-2440-A19B-786586D4D64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102</xdr:row>
      <xdr:rowOff>186764</xdr:rowOff>
    </xdr:from>
    <xdr:ext cx="3399118" cy="2066221"/>
    <xdr:pic>
      <xdr:nvPicPr>
        <xdr:cNvPr id="270" name="Picture 269">
          <a:extLst>
            <a:ext uri="{FF2B5EF4-FFF2-40B4-BE49-F238E27FC236}">
              <a16:creationId xmlns:a16="http://schemas.microsoft.com/office/drawing/2014/main" id="{176228A0-C768-3B42-B254-C98A59A5624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101</xdr:row>
      <xdr:rowOff>186764</xdr:rowOff>
    </xdr:from>
    <xdr:ext cx="3399118" cy="2066221"/>
    <xdr:pic>
      <xdr:nvPicPr>
        <xdr:cNvPr id="271" name="Picture 270">
          <a:extLst>
            <a:ext uri="{FF2B5EF4-FFF2-40B4-BE49-F238E27FC236}">
              <a16:creationId xmlns:a16="http://schemas.microsoft.com/office/drawing/2014/main" id="{E0E53884-AE32-7849-A826-DD5F5E23287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170</xdr:row>
      <xdr:rowOff>186764</xdr:rowOff>
    </xdr:from>
    <xdr:ext cx="3399118" cy="2066221"/>
    <xdr:pic>
      <xdr:nvPicPr>
        <xdr:cNvPr id="272" name="Picture 271">
          <a:extLst>
            <a:ext uri="{FF2B5EF4-FFF2-40B4-BE49-F238E27FC236}">
              <a16:creationId xmlns:a16="http://schemas.microsoft.com/office/drawing/2014/main" id="{49CD7F75-F318-CF48-82E3-D4E5A93A1F6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221</xdr:row>
      <xdr:rowOff>186764</xdr:rowOff>
    </xdr:from>
    <xdr:ext cx="3399118" cy="2066221"/>
    <xdr:pic>
      <xdr:nvPicPr>
        <xdr:cNvPr id="273" name="Picture 272">
          <a:extLst>
            <a:ext uri="{FF2B5EF4-FFF2-40B4-BE49-F238E27FC236}">
              <a16:creationId xmlns:a16="http://schemas.microsoft.com/office/drawing/2014/main" id="{DC2632D8-5321-474E-9AC8-A366F00E7D8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220</xdr:row>
      <xdr:rowOff>186764</xdr:rowOff>
    </xdr:from>
    <xdr:ext cx="3399118" cy="2066221"/>
    <xdr:pic>
      <xdr:nvPicPr>
        <xdr:cNvPr id="274" name="Picture 273">
          <a:extLst>
            <a:ext uri="{FF2B5EF4-FFF2-40B4-BE49-F238E27FC236}">
              <a16:creationId xmlns:a16="http://schemas.microsoft.com/office/drawing/2014/main" id="{EB9D8EA7-5833-ED41-80CC-31862E45F62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219</xdr:row>
      <xdr:rowOff>186764</xdr:rowOff>
    </xdr:from>
    <xdr:ext cx="3399118" cy="2066221"/>
    <xdr:pic>
      <xdr:nvPicPr>
        <xdr:cNvPr id="275" name="Picture 274">
          <a:extLst>
            <a:ext uri="{FF2B5EF4-FFF2-40B4-BE49-F238E27FC236}">
              <a16:creationId xmlns:a16="http://schemas.microsoft.com/office/drawing/2014/main" id="{9CC2A801-DFF2-4B43-9AC2-E8D7EBEAE8D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218</xdr:row>
      <xdr:rowOff>186764</xdr:rowOff>
    </xdr:from>
    <xdr:ext cx="3399118" cy="2066221"/>
    <xdr:pic>
      <xdr:nvPicPr>
        <xdr:cNvPr id="276" name="Picture 275">
          <a:extLst>
            <a:ext uri="{FF2B5EF4-FFF2-40B4-BE49-F238E27FC236}">
              <a16:creationId xmlns:a16="http://schemas.microsoft.com/office/drawing/2014/main" id="{8C6CBED5-1F74-984B-8624-FD792A93264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173</xdr:row>
      <xdr:rowOff>186764</xdr:rowOff>
    </xdr:from>
    <xdr:ext cx="3399118" cy="2066221"/>
    <xdr:pic>
      <xdr:nvPicPr>
        <xdr:cNvPr id="277" name="Picture 276">
          <a:extLst>
            <a:ext uri="{FF2B5EF4-FFF2-40B4-BE49-F238E27FC236}">
              <a16:creationId xmlns:a16="http://schemas.microsoft.com/office/drawing/2014/main" id="{BA664F18-8BD5-B142-BEBA-EC60EA8C011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172</xdr:row>
      <xdr:rowOff>186764</xdr:rowOff>
    </xdr:from>
    <xdr:ext cx="3399118" cy="2066221"/>
    <xdr:pic>
      <xdr:nvPicPr>
        <xdr:cNvPr id="278" name="Picture 277">
          <a:extLst>
            <a:ext uri="{FF2B5EF4-FFF2-40B4-BE49-F238E27FC236}">
              <a16:creationId xmlns:a16="http://schemas.microsoft.com/office/drawing/2014/main" id="{8ABA02BB-EB1B-7641-8215-3A0B5538B42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171</xdr:row>
      <xdr:rowOff>186764</xdr:rowOff>
    </xdr:from>
    <xdr:ext cx="3399118" cy="2066221"/>
    <xdr:pic>
      <xdr:nvPicPr>
        <xdr:cNvPr id="279" name="Picture 278">
          <a:extLst>
            <a:ext uri="{FF2B5EF4-FFF2-40B4-BE49-F238E27FC236}">
              <a16:creationId xmlns:a16="http://schemas.microsoft.com/office/drawing/2014/main" id="{96577D28-2165-F946-A6E7-EF00E7BCC97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179</xdr:row>
      <xdr:rowOff>709707</xdr:rowOff>
    </xdr:from>
    <xdr:ext cx="6088530" cy="626367"/>
    <xdr:pic>
      <xdr:nvPicPr>
        <xdr:cNvPr id="280" name="Picture 279">
          <a:extLst>
            <a:ext uri="{FF2B5EF4-FFF2-40B4-BE49-F238E27FC236}">
              <a16:creationId xmlns:a16="http://schemas.microsoft.com/office/drawing/2014/main" id="{55EF383B-15FA-D648-8C74-EDD057D08816}"/>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26</xdr:row>
      <xdr:rowOff>709707</xdr:rowOff>
    </xdr:from>
    <xdr:ext cx="6088530" cy="616322"/>
    <xdr:pic>
      <xdr:nvPicPr>
        <xdr:cNvPr id="281" name="Picture 280">
          <a:extLst>
            <a:ext uri="{FF2B5EF4-FFF2-40B4-BE49-F238E27FC236}">
              <a16:creationId xmlns:a16="http://schemas.microsoft.com/office/drawing/2014/main" id="{2796F7C1-1193-244E-8BAD-FF4CB536A27F}"/>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27</xdr:row>
      <xdr:rowOff>709707</xdr:rowOff>
    </xdr:from>
    <xdr:ext cx="6088530" cy="616322"/>
    <xdr:pic>
      <xdr:nvPicPr>
        <xdr:cNvPr id="282" name="Picture 281">
          <a:extLst>
            <a:ext uri="{FF2B5EF4-FFF2-40B4-BE49-F238E27FC236}">
              <a16:creationId xmlns:a16="http://schemas.microsoft.com/office/drawing/2014/main" id="{815D0BF4-C718-BE48-A093-35FFC86C1800}"/>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28</xdr:row>
      <xdr:rowOff>709707</xdr:rowOff>
    </xdr:from>
    <xdr:ext cx="6088530" cy="616322"/>
    <xdr:pic>
      <xdr:nvPicPr>
        <xdr:cNvPr id="283" name="Picture 282">
          <a:extLst>
            <a:ext uri="{FF2B5EF4-FFF2-40B4-BE49-F238E27FC236}">
              <a16:creationId xmlns:a16="http://schemas.microsoft.com/office/drawing/2014/main" id="{A4F5FC15-7895-FC4C-AC40-F67C450F5375}"/>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26</xdr:row>
      <xdr:rowOff>709707</xdr:rowOff>
    </xdr:from>
    <xdr:ext cx="6088530" cy="626367"/>
    <xdr:pic>
      <xdr:nvPicPr>
        <xdr:cNvPr id="284" name="Picture 283">
          <a:extLst>
            <a:ext uri="{FF2B5EF4-FFF2-40B4-BE49-F238E27FC236}">
              <a16:creationId xmlns:a16="http://schemas.microsoft.com/office/drawing/2014/main" id="{BAB48057-E25C-0145-8691-0144A148D056}"/>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27</xdr:row>
      <xdr:rowOff>709707</xdr:rowOff>
    </xdr:from>
    <xdr:ext cx="6088530" cy="616322"/>
    <xdr:pic>
      <xdr:nvPicPr>
        <xdr:cNvPr id="285" name="Picture 284">
          <a:extLst>
            <a:ext uri="{FF2B5EF4-FFF2-40B4-BE49-F238E27FC236}">
              <a16:creationId xmlns:a16="http://schemas.microsoft.com/office/drawing/2014/main" id="{4A2B67E9-249D-904E-96DC-946EFFF5767B}"/>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28</xdr:row>
      <xdr:rowOff>709707</xdr:rowOff>
    </xdr:from>
    <xdr:ext cx="6088530" cy="616322"/>
    <xdr:pic>
      <xdr:nvPicPr>
        <xdr:cNvPr id="286" name="Picture 285">
          <a:extLst>
            <a:ext uri="{FF2B5EF4-FFF2-40B4-BE49-F238E27FC236}">
              <a16:creationId xmlns:a16="http://schemas.microsoft.com/office/drawing/2014/main" id="{F1C9ECD2-CEFC-5044-B460-C2F3CF7F2E49}"/>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29</xdr:row>
      <xdr:rowOff>709707</xdr:rowOff>
    </xdr:from>
    <xdr:ext cx="6088530" cy="616322"/>
    <xdr:pic>
      <xdr:nvPicPr>
        <xdr:cNvPr id="287" name="Picture 286">
          <a:extLst>
            <a:ext uri="{FF2B5EF4-FFF2-40B4-BE49-F238E27FC236}">
              <a16:creationId xmlns:a16="http://schemas.microsoft.com/office/drawing/2014/main" id="{B90EF418-16A7-F142-B421-A02C873EA1A2}"/>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134</xdr:row>
      <xdr:rowOff>709707</xdr:rowOff>
    </xdr:from>
    <xdr:ext cx="6088530" cy="626367"/>
    <xdr:pic>
      <xdr:nvPicPr>
        <xdr:cNvPr id="288" name="Picture 287">
          <a:extLst>
            <a:ext uri="{FF2B5EF4-FFF2-40B4-BE49-F238E27FC236}">
              <a16:creationId xmlns:a16="http://schemas.microsoft.com/office/drawing/2014/main" id="{3557F034-B339-E44C-8F74-39E2C27D6496}"/>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135</xdr:row>
      <xdr:rowOff>709707</xdr:rowOff>
    </xdr:from>
    <xdr:ext cx="6088530" cy="616322"/>
    <xdr:pic>
      <xdr:nvPicPr>
        <xdr:cNvPr id="289" name="Picture 288">
          <a:extLst>
            <a:ext uri="{FF2B5EF4-FFF2-40B4-BE49-F238E27FC236}">
              <a16:creationId xmlns:a16="http://schemas.microsoft.com/office/drawing/2014/main" id="{66419887-10BA-9247-9F28-3D8BDBAC802A}"/>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136</xdr:row>
      <xdr:rowOff>709707</xdr:rowOff>
    </xdr:from>
    <xdr:ext cx="6088530" cy="616322"/>
    <xdr:pic>
      <xdr:nvPicPr>
        <xdr:cNvPr id="290" name="Picture 289">
          <a:extLst>
            <a:ext uri="{FF2B5EF4-FFF2-40B4-BE49-F238E27FC236}">
              <a16:creationId xmlns:a16="http://schemas.microsoft.com/office/drawing/2014/main" id="{114D81F0-71D8-CF44-BE24-5F25C746D26E}"/>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137</xdr:row>
      <xdr:rowOff>709707</xdr:rowOff>
    </xdr:from>
    <xdr:ext cx="6088530" cy="616322"/>
    <xdr:pic>
      <xdr:nvPicPr>
        <xdr:cNvPr id="291" name="Picture 290">
          <a:extLst>
            <a:ext uri="{FF2B5EF4-FFF2-40B4-BE49-F238E27FC236}">
              <a16:creationId xmlns:a16="http://schemas.microsoft.com/office/drawing/2014/main" id="{8251B243-116D-A94A-8271-A1AC1DCBAC32}"/>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161</xdr:row>
      <xdr:rowOff>186764</xdr:rowOff>
    </xdr:from>
    <xdr:ext cx="3399118" cy="2066221"/>
    <xdr:pic>
      <xdr:nvPicPr>
        <xdr:cNvPr id="292" name="Picture 291">
          <a:extLst>
            <a:ext uri="{FF2B5EF4-FFF2-40B4-BE49-F238E27FC236}">
              <a16:creationId xmlns:a16="http://schemas.microsoft.com/office/drawing/2014/main" id="{DF96AF8F-D1F1-DA4D-85BD-555A9449886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347</xdr:row>
      <xdr:rowOff>709707</xdr:rowOff>
    </xdr:from>
    <xdr:ext cx="6088530" cy="626367"/>
    <xdr:pic>
      <xdr:nvPicPr>
        <xdr:cNvPr id="293" name="Picture 292">
          <a:extLst>
            <a:ext uri="{FF2B5EF4-FFF2-40B4-BE49-F238E27FC236}">
              <a16:creationId xmlns:a16="http://schemas.microsoft.com/office/drawing/2014/main" id="{69DF3649-CFDB-964D-B238-94A2877D9D93}"/>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348</xdr:row>
      <xdr:rowOff>709707</xdr:rowOff>
    </xdr:from>
    <xdr:ext cx="6088530" cy="616322"/>
    <xdr:pic>
      <xdr:nvPicPr>
        <xdr:cNvPr id="294" name="Picture 293">
          <a:extLst>
            <a:ext uri="{FF2B5EF4-FFF2-40B4-BE49-F238E27FC236}">
              <a16:creationId xmlns:a16="http://schemas.microsoft.com/office/drawing/2014/main" id="{5CB793AC-EAF6-E84E-AA2F-9938406E9CC7}"/>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349</xdr:row>
      <xdr:rowOff>709707</xdr:rowOff>
    </xdr:from>
    <xdr:ext cx="6088530" cy="616322"/>
    <xdr:pic>
      <xdr:nvPicPr>
        <xdr:cNvPr id="295" name="Picture 294">
          <a:extLst>
            <a:ext uri="{FF2B5EF4-FFF2-40B4-BE49-F238E27FC236}">
              <a16:creationId xmlns:a16="http://schemas.microsoft.com/office/drawing/2014/main" id="{107AB0EA-A01C-AF44-8AB2-C51B7CC41B9C}"/>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350</xdr:row>
      <xdr:rowOff>709707</xdr:rowOff>
    </xdr:from>
    <xdr:ext cx="6088530" cy="616322"/>
    <xdr:pic>
      <xdr:nvPicPr>
        <xdr:cNvPr id="296" name="Picture 295">
          <a:extLst>
            <a:ext uri="{FF2B5EF4-FFF2-40B4-BE49-F238E27FC236}">
              <a16:creationId xmlns:a16="http://schemas.microsoft.com/office/drawing/2014/main" id="{61D5170E-B123-024B-90C0-DC0FFDD89415}"/>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20</xdr:row>
      <xdr:rowOff>186764</xdr:rowOff>
    </xdr:from>
    <xdr:ext cx="3399118" cy="2066221"/>
    <xdr:pic>
      <xdr:nvPicPr>
        <xdr:cNvPr id="297" name="Picture 296">
          <a:extLst>
            <a:ext uri="{FF2B5EF4-FFF2-40B4-BE49-F238E27FC236}">
              <a16:creationId xmlns:a16="http://schemas.microsoft.com/office/drawing/2014/main" id="{5FB02B92-BAD7-CB49-BD5C-467E7E336BE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xdr:row>
      <xdr:rowOff>186764</xdr:rowOff>
    </xdr:from>
    <xdr:ext cx="3399118" cy="2066221"/>
    <xdr:pic>
      <xdr:nvPicPr>
        <xdr:cNvPr id="298" name="Picture 297">
          <a:extLst>
            <a:ext uri="{FF2B5EF4-FFF2-40B4-BE49-F238E27FC236}">
              <a16:creationId xmlns:a16="http://schemas.microsoft.com/office/drawing/2014/main" id="{6A0C74EC-946C-9648-BAD8-04828CE375E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xdr:row>
      <xdr:rowOff>186764</xdr:rowOff>
    </xdr:from>
    <xdr:ext cx="3399118" cy="2066221"/>
    <xdr:pic>
      <xdr:nvPicPr>
        <xdr:cNvPr id="299" name="Picture 298">
          <a:extLst>
            <a:ext uri="{FF2B5EF4-FFF2-40B4-BE49-F238E27FC236}">
              <a16:creationId xmlns:a16="http://schemas.microsoft.com/office/drawing/2014/main" id="{24BE41F3-AB99-F644-8374-0EE20E5D897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xdr:row>
      <xdr:rowOff>186764</xdr:rowOff>
    </xdr:from>
    <xdr:ext cx="3399118" cy="2066221"/>
    <xdr:pic>
      <xdr:nvPicPr>
        <xdr:cNvPr id="300" name="Picture 299">
          <a:extLst>
            <a:ext uri="{FF2B5EF4-FFF2-40B4-BE49-F238E27FC236}">
              <a16:creationId xmlns:a16="http://schemas.microsoft.com/office/drawing/2014/main" id="{B991344A-3681-3946-B591-3367E5CE19B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xdr:row>
      <xdr:rowOff>186764</xdr:rowOff>
    </xdr:from>
    <xdr:ext cx="3399118" cy="2066221"/>
    <xdr:pic>
      <xdr:nvPicPr>
        <xdr:cNvPr id="301" name="Picture 300">
          <a:extLst>
            <a:ext uri="{FF2B5EF4-FFF2-40B4-BE49-F238E27FC236}">
              <a16:creationId xmlns:a16="http://schemas.microsoft.com/office/drawing/2014/main" id="{A0F868DF-E95C-4949-B185-45A302364B4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xdr:row>
      <xdr:rowOff>186764</xdr:rowOff>
    </xdr:from>
    <xdr:ext cx="3399118" cy="2066221"/>
    <xdr:pic>
      <xdr:nvPicPr>
        <xdr:cNvPr id="302" name="Picture 301">
          <a:extLst>
            <a:ext uri="{FF2B5EF4-FFF2-40B4-BE49-F238E27FC236}">
              <a16:creationId xmlns:a16="http://schemas.microsoft.com/office/drawing/2014/main" id="{263D0204-4C2F-8E40-9139-C9D665DB290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xdr:row>
      <xdr:rowOff>186764</xdr:rowOff>
    </xdr:from>
    <xdr:ext cx="3399118" cy="2066221"/>
    <xdr:pic>
      <xdr:nvPicPr>
        <xdr:cNvPr id="303" name="Picture 302">
          <a:extLst>
            <a:ext uri="{FF2B5EF4-FFF2-40B4-BE49-F238E27FC236}">
              <a16:creationId xmlns:a16="http://schemas.microsoft.com/office/drawing/2014/main" id="{866ED2F2-75BE-8949-B33E-4816A9A2E7B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242</xdr:row>
      <xdr:rowOff>186764</xdr:rowOff>
    </xdr:from>
    <xdr:ext cx="3399118" cy="2066221"/>
    <xdr:pic>
      <xdr:nvPicPr>
        <xdr:cNvPr id="304" name="Picture 303">
          <a:extLst>
            <a:ext uri="{FF2B5EF4-FFF2-40B4-BE49-F238E27FC236}">
              <a16:creationId xmlns:a16="http://schemas.microsoft.com/office/drawing/2014/main" id="{AB7E59FF-07FC-6C4A-B0FC-D557F32441D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243</xdr:row>
      <xdr:rowOff>186764</xdr:rowOff>
    </xdr:from>
    <xdr:ext cx="3399118" cy="2066221"/>
    <xdr:pic>
      <xdr:nvPicPr>
        <xdr:cNvPr id="305" name="Picture 304">
          <a:extLst>
            <a:ext uri="{FF2B5EF4-FFF2-40B4-BE49-F238E27FC236}">
              <a16:creationId xmlns:a16="http://schemas.microsoft.com/office/drawing/2014/main" id="{9A1892BE-BEA6-3941-805F-FD2A9EB96FF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244</xdr:row>
      <xdr:rowOff>186764</xdr:rowOff>
    </xdr:from>
    <xdr:ext cx="3399118" cy="2066221"/>
    <xdr:pic>
      <xdr:nvPicPr>
        <xdr:cNvPr id="306" name="Picture 305">
          <a:extLst>
            <a:ext uri="{FF2B5EF4-FFF2-40B4-BE49-F238E27FC236}">
              <a16:creationId xmlns:a16="http://schemas.microsoft.com/office/drawing/2014/main" id="{62AC05A0-6F21-8F4F-9868-0565365DF7B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158</xdr:row>
      <xdr:rowOff>186764</xdr:rowOff>
    </xdr:from>
    <xdr:ext cx="3399118" cy="2066221"/>
    <xdr:pic>
      <xdr:nvPicPr>
        <xdr:cNvPr id="307" name="Picture 306">
          <a:extLst>
            <a:ext uri="{FF2B5EF4-FFF2-40B4-BE49-F238E27FC236}">
              <a16:creationId xmlns:a16="http://schemas.microsoft.com/office/drawing/2014/main" id="{592718D9-E2A4-BB42-914F-C11659FCA7B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245</xdr:row>
      <xdr:rowOff>186764</xdr:rowOff>
    </xdr:from>
    <xdr:ext cx="3399118" cy="2066221"/>
    <xdr:pic>
      <xdr:nvPicPr>
        <xdr:cNvPr id="308" name="Picture 307">
          <a:extLst>
            <a:ext uri="{FF2B5EF4-FFF2-40B4-BE49-F238E27FC236}">
              <a16:creationId xmlns:a16="http://schemas.microsoft.com/office/drawing/2014/main" id="{24AE2734-161D-E442-A130-0C826CDAEA7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246</xdr:row>
      <xdr:rowOff>186764</xdr:rowOff>
    </xdr:from>
    <xdr:ext cx="3399118" cy="2066221"/>
    <xdr:pic>
      <xdr:nvPicPr>
        <xdr:cNvPr id="309" name="Picture 308">
          <a:extLst>
            <a:ext uri="{FF2B5EF4-FFF2-40B4-BE49-F238E27FC236}">
              <a16:creationId xmlns:a16="http://schemas.microsoft.com/office/drawing/2014/main" id="{16C393B9-36F9-1A4D-B0DB-BB29BB75AD1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247</xdr:row>
      <xdr:rowOff>186764</xdr:rowOff>
    </xdr:from>
    <xdr:ext cx="3399118" cy="2066221"/>
    <xdr:pic>
      <xdr:nvPicPr>
        <xdr:cNvPr id="310" name="Picture 309">
          <a:extLst>
            <a:ext uri="{FF2B5EF4-FFF2-40B4-BE49-F238E27FC236}">
              <a16:creationId xmlns:a16="http://schemas.microsoft.com/office/drawing/2014/main" id="{F8EFA7D5-FB0C-CE4B-B40E-BF0FF055928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160</xdr:row>
      <xdr:rowOff>186764</xdr:rowOff>
    </xdr:from>
    <xdr:ext cx="3399118" cy="2066221"/>
    <xdr:pic>
      <xdr:nvPicPr>
        <xdr:cNvPr id="311" name="Picture 310">
          <a:extLst>
            <a:ext uri="{FF2B5EF4-FFF2-40B4-BE49-F238E27FC236}">
              <a16:creationId xmlns:a16="http://schemas.microsoft.com/office/drawing/2014/main" id="{733330E1-5F73-164B-9838-25D55C00771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159</xdr:row>
      <xdr:rowOff>186764</xdr:rowOff>
    </xdr:from>
    <xdr:ext cx="3399118" cy="2066221"/>
    <xdr:pic>
      <xdr:nvPicPr>
        <xdr:cNvPr id="312" name="Picture 311">
          <a:extLst>
            <a:ext uri="{FF2B5EF4-FFF2-40B4-BE49-F238E27FC236}">
              <a16:creationId xmlns:a16="http://schemas.microsoft.com/office/drawing/2014/main" id="{76ECDED0-88DF-7743-BA8A-29833A8331B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163</xdr:row>
      <xdr:rowOff>186764</xdr:rowOff>
    </xdr:from>
    <xdr:ext cx="3399118" cy="2066221"/>
    <xdr:pic>
      <xdr:nvPicPr>
        <xdr:cNvPr id="313" name="Picture 312">
          <a:extLst>
            <a:ext uri="{FF2B5EF4-FFF2-40B4-BE49-F238E27FC236}">
              <a16:creationId xmlns:a16="http://schemas.microsoft.com/office/drawing/2014/main" id="{1AE3EE20-6C90-324F-B9EB-3E6B64F5F89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225</xdr:row>
      <xdr:rowOff>186764</xdr:rowOff>
    </xdr:from>
    <xdr:ext cx="3399118" cy="2066221"/>
    <xdr:pic>
      <xdr:nvPicPr>
        <xdr:cNvPr id="314" name="Picture 313">
          <a:extLst>
            <a:ext uri="{FF2B5EF4-FFF2-40B4-BE49-F238E27FC236}">
              <a16:creationId xmlns:a16="http://schemas.microsoft.com/office/drawing/2014/main" id="{3F8CCDA5-6522-284E-9E8F-4BB5CE47C8E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164</xdr:row>
      <xdr:rowOff>186764</xdr:rowOff>
    </xdr:from>
    <xdr:ext cx="3399118" cy="2066221"/>
    <xdr:pic>
      <xdr:nvPicPr>
        <xdr:cNvPr id="315" name="Picture 314">
          <a:extLst>
            <a:ext uri="{FF2B5EF4-FFF2-40B4-BE49-F238E27FC236}">
              <a16:creationId xmlns:a16="http://schemas.microsoft.com/office/drawing/2014/main" id="{7287449C-AF17-E74F-AFF8-E32418B62B5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165</xdr:row>
      <xdr:rowOff>186764</xdr:rowOff>
    </xdr:from>
    <xdr:ext cx="3399118" cy="2066221"/>
    <xdr:pic>
      <xdr:nvPicPr>
        <xdr:cNvPr id="316" name="Picture 315">
          <a:extLst>
            <a:ext uri="{FF2B5EF4-FFF2-40B4-BE49-F238E27FC236}">
              <a16:creationId xmlns:a16="http://schemas.microsoft.com/office/drawing/2014/main" id="{FDCCC8C2-6759-2648-9790-9DDB5EEDEA4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166</xdr:row>
      <xdr:rowOff>186764</xdr:rowOff>
    </xdr:from>
    <xdr:ext cx="3399118" cy="2066221"/>
    <xdr:pic>
      <xdr:nvPicPr>
        <xdr:cNvPr id="317" name="Picture 316">
          <a:extLst>
            <a:ext uri="{FF2B5EF4-FFF2-40B4-BE49-F238E27FC236}">
              <a16:creationId xmlns:a16="http://schemas.microsoft.com/office/drawing/2014/main" id="{326899F0-AE8D-D04F-A677-2378734D828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167</xdr:row>
      <xdr:rowOff>186764</xdr:rowOff>
    </xdr:from>
    <xdr:ext cx="3399118" cy="2066221"/>
    <xdr:pic>
      <xdr:nvPicPr>
        <xdr:cNvPr id="318" name="Picture 317">
          <a:extLst>
            <a:ext uri="{FF2B5EF4-FFF2-40B4-BE49-F238E27FC236}">
              <a16:creationId xmlns:a16="http://schemas.microsoft.com/office/drawing/2014/main" id="{85925575-516D-C147-840C-7EAD57A1CBD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168</xdr:row>
      <xdr:rowOff>186764</xdr:rowOff>
    </xdr:from>
    <xdr:ext cx="3399118" cy="2066221"/>
    <xdr:pic>
      <xdr:nvPicPr>
        <xdr:cNvPr id="319" name="Picture 318">
          <a:extLst>
            <a:ext uri="{FF2B5EF4-FFF2-40B4-BE49-F238E27FC236}">
              <a16:creationId xmlns:a16="http://schemas.microsoft.com/office/drawing/2014/main" id="{99DCF631-31E5-274C-8ADD-53A6E1528A9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169</xdr:row>
      <xdr:rowOff>186764</xdr:rowOff>
    </xdr:from>
    <xdr:ext cx="3399118" cy="2066221"/>
    <xdr:pic>
      <xdr:nvPicPr>
        <xdr:cNvPr id="320" name="Picture 319">
          <a:extLst>
            <a:ext uri="{FF2B5EF4-FFF2-40B4-BE49-F238E27FC236}">
              <a16:creationId xmlns:a16="http://schemas.microsoft.com/office/drawing/2014/main" id="{73AE096E-BFAA-EF47-87BA-DAFDBABDD49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170</xdr:row>
      <xdr:rowOff>186764</xdr:rowOff>
    </xdr:from>
    <xdr:ext cx="3399118" cy="2066221"/>
    <xdr:pic>
      <xdr:nvPicPr>
        <xdr:cNvPr id="321" name="Picture 320">
          <a:extLst>
            <a:ext uri="{FF2B5EF4-FFF2-40B4-BE49-F238E27FC236}">
              <a16:creationId xmlns:a16="http://schemas.microsoft.com/office/drawing/2014/main" id="{D1B6857D-6998-724B-B1D3-02EDBF1296D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171</xdr:row>
      <xdr:rowOff>186764</xdr:rowOff>
    </xdr:from>
    <xdr:ext cx="3399118" cy="2066221"/>
    <xdr:pic>
      <xdr:nvPicPr>
        <xdr:cNvPr id="322" name="Picture 321">
          <a:extLst>
            <a:ext uri="{FF2B5EF4-FFF2-40B4-BE49-F238E27FC236}">
              <a16:creationId xmlns:a16="http://schemas.microsoft.com/office/drawing/2014/main" id="{69AB8F82-57AD-124F-8309-AE0827D47FC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172</xdr:row>
      <xdr:rowOff>186764</xdr:rowOff>
    </xdr:from>
    <xdr:ext cx="3399118" cy="2066221"/>
    <xdr:pic>
      <xdr:nvPicPr>
        <xdr:cNvPr id="323" name="Picture 322">
          <a:extLst>
            <a:ext uri="{FF2B5EF4-FFF2-40B4-BE49-F238E27FC236}">
              <a16:creationId xmlns:a16="http://schemas.microsoft.com/office/drawing/2014/main" id="{F0293FEF-433A-054C-A024-A9188B602D2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230</xdr:row>
      <xdr:rowOff>186764</xdr:rowOff>
    </xdr:from>
    <xdr:ext cx="3399118" cy="2066221"/>
    <xdr:pic>
      <xdr:nvPicPr>
        <xdr:cNvPr id="324" name="Picture 323">
          <a:extLst>
            <a:ext uri="{FF2B5EF4-FFF2-40B4-BE49-F238E27FC236}">
              <a16:creationId xmlns:a16="http://schemas.microsoft.com/office/drawing/2014/main" id="{DCE55F8F-C9EC-DE4B-B58A-2F8B376109B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226</xdr:row>
      <xdr:rowOff>186764</xdr:rowOff>
    </xdr:from>
    <xdr:ext cx="3399118" cy="2066221"/>
    <xdr:pic>
      <xdr:nvPicPr>
        <xdr:cNvPr id="325" name="Picture 324">
          <a:extLst>
            <a:ext uri="{FF2B5EF4-FFF2-40B4-BE49-F238E27FC236}">
              <a16:creationId xmlns:a16="http://schemas.microsoft.com/office/drawing/2014/main" id="{474C99D8-E250-BC4F-9EA8-54241B7AF6B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227</xdr:row>
      <xdr:rowOff>186764</xdr:rowOff>
    </xdr:from>
    <xdr:ext cx="3399118" cy="2066221"/>
    <xdr:pic>
      <xdr:nvPicPr>
        <xdr:cNvPr id="326" name="Picture 325">
          <a:extLst>
            <a:ext uri="{FF2B5EF4-FFF2-40B4-BE49-F238E27FC236}">
              <a16:creationId xmlns:a16="http://schemas.microsoft.com/office/drawing/2014/main" id="{A9E0F2AA-5EB2-7541-BE74-69AA663827E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228</xdr:row>
      <xdr:rowOff>186764</xdr:rowOff>
    </xdr:from>
    <xdr:ext cx="3399118" cy="2066221"/>
    <xdr:pic>
      <xdr:nvPicPr>
        <xdr:cNvPr id="327" name="Picture 326">
          <a:extLst>
            <a:ext uri="{FF2B5EF4-FFF2-40B4-BE49-F238E27FC236}">
              <a16:creationId xmlns:a16="http://schemas.microsoft.com/office/drawing/2014/main" id="{514FF79B-5AB1-DA46-87DC-6070ADDBECB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229</xdr:row>
      <xdr:rowOff>186764</xdr:rowOff>
    </xdr:from>
    <xdr:ext cx="3399118" cy="2066221"/>
    <xdr:pic>
      <xdr:nvPicPr>
        <xdr:cNvPr id="328" name="Picture 327">
          <a:extLst>
            <a:ext uri="{FF2B5EF4-FFF2-40B4-BE49-F238E27FC236}">
              <a16:creationId xmlns:a16="http://schemas.microsoft.com/office/drawing/2014/main" id="{9FF3D18D-6AFB-A940-8148-978812A07D0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338</xdr:row>
      <xdr:rowOff>186764</xdr:rowOff>
    </xdr:from>
    <xdr:ext cx="3399118" cy="2066221"/>
    <xdr:pic>
      <xdr:nvPicPr>
        <xdr:cNvPr id="329" name="Picture 328">
          <a:extLst>
            <a:ext uri="{FF2B5EF4-FFF2-40B4-BE49-F238E27FC236}">
              <a16:creationId xmlns:a16="http://schemas.microsoft.com/office/drawing/2014/main" id="{4B4AB6B5-B4B3-5E45-8D1A-45A6CBAE25F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231</xdr:row>
      <xdr:rowOff>186764</xdr:rowOff>
    </xdr:from>
    <xdr:ext cx="3399118" cy="2066221"/>
    <xdr:pic>
      <xdr:nvPicPr>
        <xdr:cNvPr id="330" name="Picture 329">
          <a:extLst>
            <a:ext uri="{FF2B5EF4-FFF2-40B4-BE49-F238E27FC236}">
              <a16:creationId xmlns:a16="http://schemas.microsoft.com/office/drawing/2014/main" id="{5F9A1428-1133-5545-ADC3-E40B5DA254F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232</xdr:row>
      <xdr:rowOff>186764</xdr:rowOff>
    </xdr:from>
    <xdr:ext cx="3399118" cy="2066221"/>
    <xdr:pic>
      <xdr:nvPicPr>
        <xdr:cNvPr id="331" name="Picture 330">
          <a:extLst>
            <a:ext uri="{FF2B5EF4-FFF2-40B4-BE49-F238E27FC236}">
              <a16:creationId xmlns:a16="http://schemas.microsoft.com/office/drawing/2014/main" id="{FA149048-E06D-304C-A540-D103B5A082F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233</xdr:row>
      <xdr:rowOff>186764</xdr:rowOff>
    </xdr:from>
    <xdr:ext cx="3399118" cy="2066221"/>
    <xdr:pic>
      <xdr:nvPicPr>
        <xdr:cNvPr id="332" name="Picture 331">
          <a:extLst>
            <a:ext uri="{FF2B5EF4-FFF2-40B4-BE49-F238E27FC236}">
              <a16:creationId xmlns:a16="http://schemas.microsoft.com/office/drawing/2014/main" id="{A431E0AB-8C37-8E40-8E2C-68EFD4B073F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334</xdr:row>
      <xdr:rowOff>186764</xdr:rowOff>
    </xdr:from>
    <xdr:ext cx="3399118" cy="2066221"/>
    <xdr:pic>
      <xdr:nvPicPr>
        <xdr:cNvPr id="333" name="Picture 332">
          <a:extLst>
            <a:ext uri="{FF2B5EF4-FFF2-40B4-BE49-F238E27FC236}">
              <a16:creationId xmlns:a16="http://schemas.microsoft.com/office/drawing/2014/main" id="{A9CF8116-CFC9-6345-A559-35E47C78644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335</xdr:row>
      <xdr:rowOff>186764</xdr:rowOff>
    </xdr:from>
    <xdr:ext cx="3399118" cy="2066221"/>
    <xdr:pic>
      <xdr:nvPicPr>
        <xdr:cNvPr id="334" name="Picture 333">
          <a:extLst>
            <a:ext uri="{FF2B5EF4-FFF2-40B4-BE49-F238E27FC236}">
              <a16:creationId xmlns:a16="http://schemas.microsoft.com/office/drawing/2014/main" id="{B08F94C9-FAD0-374F-A01E-93C49A70EBF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336</xdr:row>
      <xdr:rowOff>186764</xdr:rowOff>
    </xdr:from>
    <xdr:ext cx="3399118" cy="2066221"/>
    <xdr:pic>
      <xdr:nvPicPr>
        <xdr:cNvPr id="335" name="Picture 334">
          <a:extLst>
            <a:ext uri="{FF2B5EF4-FFF2-40B4-BE49-F238E27FC236}">
              <a16:creationId xmlns:a16="http://schemas.microsoft.com/office/drawing/2014/main" id="{47F21B99-342B-9B4F-A5A0-5829FBF8CE0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337</xdr:row>
      <xdr:rowOff>186764</xdr:rowOff>
    </xdr:from>
    <xdr:ext cx="3399118" cy="2066221"/>
    <xdr:pic>
      <xdr:nvPicPr>
        <xdr:cNvPr id="336" name="Picture 335">
          <a:extLst>
            <a:ext uri="{FF2B5EF4-FFF2-40B4-BE49-F238E27FC236}">
              <a16:creationId xmlns:a16="http://schemas.microsoft.com/office/drawing/2014/main" id="{82212223-248D-D44B-BE53-3B93A3531A8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346</xdr:row>
      <xdr:rowOff>186764</xdr:rowOff>
    </xdr:from>
    <xdr:ext cx="3399118" cy="2066221"/>
    <xdr:pic>
      <xdr:nvPicPr>
        <xdr:cNvPr id="337" name="Picture 336">
          <a:extLst>
            <a:ext uri="{FF2B5EF4-FFF2-40B4-BE49-F238E27FC236}">
              <a16:creationId xmlns:a16="http://schemas.microsoft.com/office/drawing/2014/main" id="{906CC90F-781B-2041-9439-87FE2EF154D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339</xdr:row>
      <xdr:rowOff>186764</xdr:rowOff>
    </xdr:from>
    <xdr:ext cx="3399118" cy="2066221"/>
    <xdr:pic>
      <xdr:nvPicPr>
        <xdr:cNvPr id="338" name="Picture 337">
          <a:extLst>
            <a:ext uri="{FF2B5EF4-FFF2-40B4-BE49-F238E27FC236}">
              <a16:creationId xmlns:a16="http://schemas.microsoft.com/office/drawing/2014/main" id="{A6B60AA9-8FAF-744E-A9E7-EF782936187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340</xdr:row>
      <xdr:rowOff>186764</xdr:rowOff>
    </xdr:from>
    <xdr:ext cx="3399118" cy="2066221"/>
    <xdr:pic>
      <xdr:nvPicPr>
        <xdr:cNvPr id="339" name="Picture 338">
          <a:extLst>
            <a:ext uri="{FF2B5EF4-FFF2-40B4-BE49-F238E27FC236}">
              <a16:creationId xmlns:a16="http://schemas.microsoft.com/office/drawing/2014/main" id="{F89320F2-B92F-2449-98D9-52A80851E57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341</xdr:row>
      <xdr:rowOff>186764</xdr:rowOff>
    </xdr:from>
    <xdr:ext cx="3399118" cy="2066221"/>
    <xdr:pic>
      <xdr:nvPicPr>
        <xdr:cNvPr id="340" name="Picture 339">
          <a:extLst>
            <a:ext uri="{FF2B5EF4-FFF2-40B4-BE49-F238E27FC236}">
              <a16:creationId xmlns:a16="http://schemas.microsoft.com/office/drawing/2014/main" id="{8D3A229C-E9B5-2A43-97D5-9A7BCB3DA0E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342</xdr:row>
      <xdr:rowOff>186764</xdr:rowOff>
    </xdr:from>
    <xdr:ext cx="3399118" cy="2066221"/>
    <xdr:pic>
      <xdr:nvPicPr>
        <xdr:cNvPr id="341" name="Picture 340">
          <a:extLst>
            <a:ext uri="{FF2B5EF4-FFF2-40B4-BE49-F238E27FC236}">
              <a16:creationId xmlns:a16="http://schemas.microsoft.com/office/drawing/2014/main" id="{54F07908-731B-E740-98E7-98CAFDC8231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343</xdr:row>
      <xdr:rowOff>186764</xdr:rowOff>
    </xdr:from>
    <xdr:ext cx="3399118" cy="2066221"/>
    <xdr:pic>
      <xdr:nvPicPr>
        <xdr:cNvPr id="342" name="Picture 341">
          <a:extLst>
            <a:ext uri="{FF2B5EF4-FFF2-40B4-BE49-F238E27FC236}">
              <a16:creationId xmlns:a16="http://schemas.microsoft.com/office/drawing/2014/main" id="{7D0EE176-737F-ED45-B4C9-8AC2EC29685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344</xdr:row>
      <xdr:rowOff>186764</xdr:rowOff>
    </xdr:from>
    <xdr:ext cx="3399118" cy="2066221"/>
    <xdr:pic>
      <xdr:nvPicPr>
        <xdr:cNvPr id="343" name="Picture 342">
          <a:extLst>
            <a:ext uri="{FF2B5EF4-FFF2-40B4-BE49-F238E27FC236}">
              <a16:creationId xmlns:a16="http://schemas.microsoft.com/office/drawing/2014/main" id="{D432D354-8F25-484E-B39E-B23B0015767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345</xdr:row>
      <xdr:rowOff>186764</xdr:rowOff>
    </xdr:from>
    <xdr:ext cx="3399118" cy="2066221"/>
    <xdr:pic>
      <xdr:nvPicPr>
        <xdr:cNvPr id="344" name="Picture 343">
          <a:extLst>
            <a:ext uri="{FF2B5EF4-FFF2-40B4-BE49-F238E27FC236}">
              <a16:creationId xmlns:a16="http://schemas.microsoft.com/office/drawing/2014/main" id="{920472D3-EAA7-4847-8E00-8EB8E2FCD94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33</xdr:col>
      <xdr:colOff>435429</xdr:colOff>
      <xdr:row>135</xdr:row>
      <xdr:rowOff>308429</xdr:rowOff>
    </xdr:from>
    <xdr:ext cx="2729364" cy="2145312"/>
    <xdr:pic>
      <xdr:nvPicPr>
        <xdr:cNvPr id="345" name="Picture 344">
          <a:extLst>
            <a:ext uri="{FF2B5EF4-FFF2-40B4-BE49-F238E27FC236}">
              <a16:creationId xmlns:a16="http://schemas.microsoft.com/office/drawing/2014/main" id="{32C2EA14-4A6A-0945-8D98-FC9882A0F1AC}"/>
            </a:ext>
          </a:extLst>
        </xdr:cNvPr>
        <xdr:cNvPicPr>
          <a:picLocks noChangeAspect="1"/>
        </xdr:cNvPicPr>
      </xdr:nvPicPr>
      <xdr:blipFill>
        <a:blip xmlns:r="http://schemas.openxmlformats.org/officeDocument/2006/relationships" r:embed="rId3"/>
        <a:stretch>
          <a:fillRect/>
        </a:stretch>
      </xdr:blipFill>
      <xdr:spPr>
        <a:xfrm>
          <a:off x="68422762" y="550333"/>
          <a:ext cx="2729364" cy="2145312"/>
        </a:xfrm>
        <a:prstGeom prst="rect">
          <a:avLst/>
        </a:prstGeom>
      </xdr:spPr>
    </xdr:pic>
    <xdr:clientData/>
  </xdr:oneCellAnchor>
  <xdr:oneCellAnchor>
    <xdr:from>
      <xdr:col>33</xdr:col>
      <xdr:colOff>435429</xdr:colOff>
      <xdr:row>136</xdr:row>
      <xdr:rowOff>308429</xdr:rowOff>
    </xdr:from>
    <xdr:ext cx="2729364" cy="2110154"/>
    <xdr:pic>
      <xdr:nvPicPr>
        <xdr:cNvPr id="346" name="Picture 345">
          <a:extLst>
            <a:ext uri="{FF2B5EF4-FFF2-40B4-BE49-F238E27FC236}">
              <a16:creationId xmlns:a16="http://schemas.microsoft.com/office/drawing/2014/main" id="{A59122F9-07B5-584F-8978-DE3C06C45CDC}"/>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137</xdr:row>
      <xdr:rowOff>308429</xdr:rowOff>
    </xdr:from>
    <xdr:ext cx="2729364" cy="2110154"/>
    <xdr:pic>
      <xdr:nvPicPr>
        <xdr:cNvPr id="347" name="Picture 346">
          <a:extLst>
            <a:ext uri="{FF2B5EF4-FFF2-40B4-BE49-F238E27FC236}">
              <a16:creationId xmlns:a16="http://schemas.microsoft.com/office/drawing/2014/main" id="{CF85C376-F148-6441-8D62-06087F05453F}"/>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138</xdr:row>
      <xdr:rowOff>308429</xdr:rowOff>
    </xdr:from>
    <xdr:ext cx="2729364" cy="2110154"/>
    <xdr:pic>
      <xdr:nvPicPr>
        <xdr:cNvPr id="348" name="Picture 347">
          <a:extLst>
            <a:ext uri="{FF2B5EF4-FFF2-40B4-BE49-F238E27FC236}">
              <a16:creationId xmlns:a16="http://schemas.microsoft.com/office/drawing/2014/main" id="{9D1C6011-21C1-2C48-BFCE-54AE99185EFF}"/>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139</xdr:row>
      <xdr:rowOff>308429</xdr:rowOff>
    </xdr:from>
    <xdr:ext cx="2729364" cy="2110154"/>
    <xdr:pic>
      <xdr:nvPicPr>
        <xdr:cNvPr id="349" name="Picture 348">
          <a:extLst>
            <a:ext uri="{FF2B5EF4-FFF2-40B4-BE49-F238E27FC236}">
              <a16:creationId xmlns:a16="http://schemas.microsoft.com/office/drawing/2014/main" id="{4BCA9C14-7D5F-3745-8612-7F360B9A0225}"/>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140</xdr:row>
      <xdr:rowOff>308429</xdr:rowOff>
    </xdr:from>
    <xdr:ext cx="2729364" cy="2110154"/>
    <xdr:pic>
      <xdr:nvPicPr>
        <xdr:cNvPr id="350" name="Picture 349">
          <a:extLst>
            <a:ext uri="{FF2B5EF4-FFF2-40B4-BE49-F238E27FC236}">
              <a16:creationId xmlns:a16="http://schemas.microsoft.com/office/drawing/2014/main" id="{4EC211B8-7E1E-2743-9A4A-BE06263A4CA9}"/>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141</xdr:row>
      <xdr:rowOff>308429</xdr:rowOff>
    </xdr:from>
    <xdr:ext cx="2729364" cy="2110154"/>
    <xdr:pic>
      <xdr:nvPicPr>
        <xdr:cNvPr id="351" name="Picture 350">
          <a:extLst>
            <a:ext uri="{FF2B5EF4-FFF2-40B4-BE49-F238E27FC236}">
              <a16:creationId xmlns:a16="http://schemas.microsoft.com/office/drawing/2014/main" id="{FDFBE44C-78CB-AF49-996B-631D08AD5BCF}"/>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142</xdr:row>
      <xdr:rowOff>308429</xdr:rowOff>
    </xdr:from>
    <xdr:ext cx="2729364" cy="2110154"/>
    <xdr:pic>
      <xdr:nvPicPr>
        <xdr:cNvPr id="352" name="Picture 351">
          <a:extLst>
            <a:ext uri="{FF2B5EF4-FFF2-40B4-BE49-F238E27FC236}">
              <a16:creationId xmlns:a16="http://schemas.microsoft.com/office/drawing/2014/main" id="{6CE0425B-0D2E-D74A-93AF-FCF169FFFC8E}"/>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143</xdr:row>
      <xdr:rowOff>308429</xdr:rowOff>
    </xdr:from>
    <xdr:ext cx="2729364" cy="2110154"/>
    <xdr:pic>
      <xdr:nvPicPr>
        <xdr:cNvPr id="353" name="Picture 352">
          <a:extLst>
            <a:ext uri="{FF2B5EF4-FFF2-40B4-BE49-F238E27FC236}">
              <a16:creationId xmlns:a16="http://schemas.microsoft.com/office/drawing/2014/main" id="{99ABE531-052F-404D-B610-B3616323D0EB}"/>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144</xdr:row>
      <xdr:rowOff>308429</xdr:rowOff>
    </xdr:from>
    <xdr:ext cx="2729364" cy="2110154"/>
    <xdr:pic>
      <xdr:nvPicPr>
        <xdr:cNvPr id="354" name="Picture 353">
          <a:extLst>
            <a:ext uri="{FF2B5EF4-FFF2-40B4-BE49-F238E27FC236}">
              <a16:creationId xmlns:a16="http://schemas.microsoft.com/office/drawing/2014/main" id="{54C8962F-A97F-2344-BCCE-00B212A92B06}"/>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145</xdr:row>
      <xdr:rowOff>308429</xdr:rowOff>
    </xdr:from>
    <xdr:ext cx="2729364" cy="2110154"/>
    <xdr:pic>
      <xdr:nvPicPr>
        <xdr:cNvPr id="355" name="Picture 354">
          <a:extLst>
            <a:ext uri="{FF2B5EF4-FFF2-40B4-BE49-F238E27FC236}">
              <a16:creationId xmlns:a16="http://schemas.microsoft.com/office/drawing/2014/main" id="{2B262FB1-EDBB-3942-84B7-C65D9F3263D3}"/>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146</xdr:row>
      <xdr:rowOff>308429</xdr:rowOff>
    </xdr:from>
    <xdr:ext cx="2729364" cy="2110154"/>
    <xdr:pic>
      <xdr:nvPicPr>
        <xdr:cNvPr id="356" name="Picture 355">
          <a:extLst>
            <a:ext uri="{FF2B5EF4-FFF2-40B4-BE49-F238E27FC236}">
              <a16:creationId xmlns:a16="http://schemas.microsoft.com/office/drawing/2014/main" id="{14A39304-C70A-824A-BCAE-2A3EE79CB6A7}"/>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147</xdr:row>
      <xdr:rowOff>308429</xdr:rowOff>
    </xdr:from>
    <xdr:ext cx="2729364" cy="2110154"/>
    <xdr:pic>
      <xdr:nvPicPr>
        <xdr:cNvPr id="357" name="Picture 356">
          <a:extLst>
            <a:ext uri="{FF2B5EF4-FFF2-40B4-BE49-F238E27FC236}">
              <a16:creationId xmlns:a16="http://schemas.microsoft.com/office/drawing/2014/main" id="{3EF1AED3-8CD6-0048-9E91-497E363662F0}"/>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148</xdr:row>
      <xdr:rowOff>308429</xdr:rowOff>
    </xdr:from>
    <xdr:ext cx="2729364" cy="2110154"/>
    <xdr:pic>
      <xdr:nvPicPr>
        <xdr:cNvPr id="358" name="Picture 357">
          <a:extLst>
            <a:ext uri="{FF2B5EF4-FFF2-40B4-BE49-F238E27FC236}">
              <a16:creationId xmlns:a16="http://schemas.microsoft.com/office/drawing/2014/main" id="{60211624-6027-C446-8FB2-1B92B85643F2}"/>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149</xdr:row>
      <xdr:rowOff>308429</xdr:rowOff>
    </xdr:from>
    <xdr:ext cx="2729364" cy="2110154"/>
    <xdr:pic>
      <xdr:nvPicPr>
        <xdr:cNvPr id="359" name="Picture 358">
          <a:extLst>
            <a:ext uri="{FF2B5EF4-FFF2-40B4-BE49-F238E27FC236}">
              <a16:creationId xmlns:a16="http://schemas.microsoft.com/office/drawing/2014/main" id="{7CAB0BDE-7C1B-1347-8E28-5167808658E6}"/>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150</xdr:row>
      <xdr:rowOff>308429</xdr:rowOff>
    </xdr:from>
    <xdr:ext cx="2729364" cy="2110154"/>
    <xdr:pic>
      <xdr:nvPicPr>
        <xdr:cNvPr id="360" name="Picture 359">
          <a:extLst>
            <a:ext uri="{FF2B5EF4-FFF2-40B4-BE49-F238E27FC236}">
              <a16:creationId xmlns:a16="http://schemas.microsoft.com/office/drawing/2014/main" id="{3122AD71-6BDD-2A46-BEDB-DFE1FC5EEDBC}"/>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28</xdr:col>
      <xdr:colOff>261471</xdr:colOff>
      <xdr:row>16</xdr:row>
      <xdr:rowOff>186764</xdr:rowOff>
    </xdr:from>
    <xdr:ext cx="3399118" cy="2066221"/>
    <xdr:pic>
      <xdr:nvPicPr>
        <xdr:cNvPr id="361" name="Picture 360">
          <a:extLst>
            <a:ext uri="{FF2B5EF4-FFF2-40B4-BE49-F238E27FC236}">
              <a16:creationId xmlns:a16="http://schemas.microsoft.com/office/drawing/2014/main" id="{B7CB33CA-4EEF-C447-B7C2-FC1CA759F04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15</xdr:row>
      <xdr:rowOff>186764</xdr:rowOff>
    </xdr:from>
    <xdr:ext cx="3399118" cy="2066221"/>
    <xdr:pic>
      <xdr:nvPicPr>
        <xdr:cNvPr id="362" name="Picture 361">
          <a:extLst>
            <a:ext uri="{FF2B5EF4-FFF2-40B4-BE49-F238E27FC236}">
              <a16:creationId xmlns:a16="http://schemas.microsoft.com/office/drawing/2014/main" id="{036A7E52-9654-3B49-B9D7-E93F6E74EBD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13</xdr:row>
      <xdr:rowOff>186764</xdr:rowOff>
    </xdr:from>
    <xdr:ext cx="3399118" cy="2066221"/>
    <xdr:pic>
      <xdr:nvPicPr>
        <xdr:cNvPr id="363" name="Picture 362">
          <a:extLst>
            <a:ext uri="{FF2B5EF4-FFF2-40B4-BE49-F238E27FC236}">
              <a16:creationId xmlns:a16="http://schemas.microsoft.com/office/drawing/2014/main" id="{F68E8701-1E66-4B45-9991-8652EA3C748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14</xdr:row>
      <xdr:rowOff>186764</xdr:rowOff>
    </xdr:from>
    <xdr:ext cx="3399118" cy="2066221"/>
    <xdr:pic>
      <xdr:nvPicPr>
        <xdr:cNvPr id="364" name="Picture 363">
          <a:extLst>
            <a:ext uri="{FF2B5EF4-FFF2-40B4-BE49-F238E27FC236}">
              <a16:creationId xmlns:a16="http://schemas.microsoft.com/office/drawing/2014/main" id="{3F68B5A4-0D2A-0F46-83FA-F5A82BDE894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106</xdr:row>
      <xdr:rowOff>186764</xdr:rowOff>
    </xdr:from>
    <xdr:ext cx="3399118" cy="2066221"/>
    <xdr:pic>
      <xdr:nvPicPr>
        <xdr:cNvPr id="365" name="Picture 364">
          <a:extLst>
            <a:ext uri="{FF2B5EF4-FFF2-40B4-BE49-F238E27FC236}">
              <a16:creationId xmlns:a16="http://schemas.microsoft.com/office/drawing/2014/main" id="{60F67F38-5C9D-D041-BA86-2E80ACC8D64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105</xdr:row>
      <xdr:rowOff>186764</xdr:rowOff>
    </xdr:from>
    <xdr:ext cx="3399118" cy="2066221"/>
    <xdr:pic>
      <xdr:nvPicPr>
        <xdr:cNvPr id="366" name="Picture 365">
          <a:extLst>
            <a:ext uri="{FF2B5EF4-FFF2-40B4-BE49-F238E27FC236}">
              <a16:creationId xmlns:a16="http://schemas.microsoft.com/office/drawing/2014/main" id="{3869B943-F104-804F-920A-49FC2E46CA3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104</xdr:row>
      <xdr:rowOff>186764</xdr:rowOff>
    </xdr:from>
    <xdr:ext cx="3399118" cy="2066221"/>
    <xdr:pic>
      <xdr:nvPicPr>
        <xdr:cNvPr id="367" name="Picture 366">
          <a:extLst>
            <a:ext uri="{FF2B5EF4-FFF2-40B4-BE49-F238E27FC236}">
              <a16:creationId xmlns:a16="http://schemas.microsoft.com/office/drawing/2014/main" id="{0E044CE2-5178-3D4B-9E69-F5D07AE84E2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173</xdr:row>
      <xdr:rowOff>186764</xdr:rowOff>
    </xdr:from>
    <xdr:ext cx="3399118" cy="2066221"/>
    <xdr:pic>
      <xdr:nvPicPr>
        <xdr:cNvPr id="368" name="Picture 367">
          <a:extLst>
            <a:ext uri="{FF2B5EF4-FFF2-40B4-BE49-F238E27FC236}">
              <a16:creationId xmlns:a16="http://schemas.microsoft.com/office/drawing/2014/main" id="{DAE45274-8EF1-D24B-A6C5-714951A6F28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224</xdr:row>
      <xdr:rowOff>186764</xdr:rowOff>
    </xdr:from>
    <xdr:ext cx="3399118" cy="2066221"/>
    <xdr:pic>
      <xdr:nvPicPr>
        <xdr:cNvPr id="369" name="Picture 368">
          <a:extLst>
            <a:ext uri="{FF2B5EF4-FFF2-40B4-BE49-F238E27FC236}">
              <a16:creationId xmlns:a16="http://schemas.microsoft.com/office/drawing/2014/main" id="{2FD5E5A2-AC36-CF4B-9F3D-DF035DBA915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223</xdr:row>
      <xdr:rowOff>186764</xdr:rowOff>
    </xdr:from>
    <xdr:ext cx="3399118" cy="2066221"/>
    <xdr:pic>
      <xdr:nvPicPr>
        <xdr:cNvPr id="370" name="Picture 369">
          <a:extLst>
            <a:ext uri="{FF2B5EF4-FFF2-40B4-BE49-F238E27FC236}">
              <a16:creationId xmlns:a16="http://schemas.microsoft.com/office/drawing/2014/main" id="{08A24ED2-1800-B644-93D4-21A7F8851B8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222</xdr:row>
      <xdr:rowOff>186764</xdr:rowOff>
    </xdr:from>
    <xdr:ext cx="3399118" cy="2066221"/>
    <xdr:pic>
      <xdr:nvPicPr>
        <xdr:cNvPr id="371" name="Picture 370">
          <a:extLst>
            <a:ext uri="{FF2B5EF4-FFF2-40B4-BE49-F238E27FC236}">
              <a16:creationId xmlns:a16="http://schemas.microsoft.com/office/drawing/2014/main" id="{6BB655B5-E92D-124E-B83A-41C1C5C489A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221</xdr:row>
      <xdr:rowOff>186764</xdr:rowOff>
    </xdr:from>
    <xdr:ext cx="3399118" cy="2066221"/>
    <xdr:pic>
      <xdr:nvPicPr>
        <xdr:cNvPr id="372" name="Picture 371">
          <a:extLst>
            <a:ext uri="{FF2B5EF4-FFF2-40B4-BE49-F238E27FC236}">
              <a16:creationId xmlns:a16="http://schemas.microsoft.com/office/drawing/2014/main" id="{6374C013-6722-6440-9503-7DFEF0FAF39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220</xdr:row>
      <xdr:rowOff>186764</xdr:rowOff>
    </xdr:from>
    <xdr:ext cx="3399118" cy="2066221"/>
    <xdr:pic>
      <xdr:nvPicPr>
        <xdr:cNvPr id="373" name="Picture 372">
          <a:extLst>
            <a:ext uri="{FF2B5EF4-FFF2-40B4-BE49-F238E27FC236}">
              <a16:creationId xmlns:a16="http://schemas.microsoft.com/office/drawing/2014/main" id="{422C6DFA-E9BE-6D49-889D-AD61853B377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219</xdr:row>
      <xdr:rowOff>186764</xdr:rowOff>
    </xdr:from>
    <xdr:ext cx="3399118" cy="2066221"/>
    <xdr:pic>
      <xdr:nvPicPr>
        <xdr:cNvPr id="374" name="Picture 373">
          <a:extLst>
            <a:ext uri="{FF2B5EF4-FFF2-40B4-BE49-F238E27FC236}">
              <a16:creationId xmlns:a16="http://schemas.microsoft.com/office/drawing/2014/main" id="{944A3E7D-96C1-1449-83EA-C463FBE7B36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218</xdr:row>
      <xdr:rowOff>186764</xdr:rowOff>
    </xdr:from>
    <xdr:ext cx="3399118" cy="2066221"/>
    <xdr:pic>
      <xdr:nvPicPr>
        <xdr:cNvPr id="375" name="Picture 374">
          <a:extLst>
            <a:ext uri="{FF2B5EF4-FFF2-40B4-BE49-F238E27FC236}">
              <a16:creationId xmlns:a16="http://schemas.microsoft.com/office/drawing/2014/main" id="{8709AEA4-206C-A04A-8CE8-F63FAD2492F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28</xdr:row>
      <xdr:rowOff>709707</xdr:rowOff>
    </xdr:from>
    <xdr:ext cx="6088530" cy="626367"/>
    <xdr:pic>
      <xdr:nvPicPr>
        <xdr:cNvPr id="376" name="Picture 375">
          <a:extLst>
            <a:ext uri="{FF2B5EF4-FFF2-40B4-BE49-F238E27FC236}">
              <a16:creationId xmlns:a16="http://schemas.microsoft.com/office/drawing/2014/main" id="{14BEE720-9719-1646-A8CD-B2604B009753}"/>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29</xdr:row>
      <xdr:rowOff>709707</xdr:rowOff>
    </xdr:from>
    <xdr:ext cx="6088530" cy="616322"/>
    <xdr:pic>
      <xdr:nvPicPr>
        <xdr:cNvPr id="377" name="Picture 376">
          <a:extLst>
            <a:ext uri="{FF2B5EF4-FFF2-40B4-BE49-F238E27FC236}">
              <a16:creationId xmlns:a16="http://schemas.microsoft.com/office/drawing/2014/main" id="{F7BE9372-DA85-6945-8D4E-9FE383597A7E}"/>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30</xdr:row>
      <xdr:rowOff>709707</xdr:rowOff>
    </xdr:from>
    <xdr:ext cx="6088530" cy="616322"/>
    <xdr:pic>
      <xdr:nvPicPr>
        <xdr:cNvPr id="378" name="Picture 377">
          <a:extLst>
            <a:ext uri="{FF2B5EF4-FFF2-40B4-BE49-F238E27FC236}">
              <a16:creationId xmlns:a16="http://schemas.microsoft.com/office/drawing/2014/main" id="{15481EBC-DAAB-994A-B8A6-5C443ED5DF1D}"/>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31</xdr:row>
      <xdr:rowOff>709707</xdr:rowOff>
    </xdr:from>
    <xdr:ext cx="6088530" cy="616322"/>
    <xdr:pic>
      <xdr:nvPicPr>
        <xdr:cNvPr id="379" name="Picture 378">
          <a:extLst>
            <a:ext uri="{FF2B5EF4-FFF2-40B4-BE49-F238E27FC236}">
              <a16:creationId xmlns:a16="http://schemas.microsoft.com/office/drawing/2014/main" id="{D7A60A70-05FC-5749-8E2B-04DC35E930FE}"/>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29</xdr:row>
      <xdr:rowOff>709707</xdr:rowOff>
    </xdr:from>
    <xdr:ext cx="6088530" cy="626367"/>
    <xdr:pic>
      <xdr:nvPicPr>
        <xdr:cNvPr id="380" name="Picture 379">
          <a:extLst>
            <a:ext uri="{FF2B5EF4-FFF2-40B4-BE49-F238E27FC236}">
              <a16:creationId xmlns:a16="http://schemas.microsoft.com/office/drawing/2014/main" id="{358F0918-2379-B94B-B5C8-2242D885965D}"/>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30</xdr:row>
      <xdr:rowOff>709707</xdr:rowOff>
    </xdr:from>
    <xdr:ext cx="6088530" cy="616322"/>
    <xdr:pic>
      <xdr:nvPicPr>
        <xdr:cNvPr id="381" name="Picture 380">
          <a:extLst>
            <a:ext uri="{FF2B5EF4-FFF2-40B4-BE49-F238E27FC236}">
              <a16:creationId xmlns:a16="http://schemas.microsoft.com/office/drawing/2014/main" id="{DCE5F357-D8F1-5149-8F60-4D2A00C606AD}"/>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31</xdr:row>
      <xdr:rowOff>709707</xdr:rowOff>
    </xdr:from>
    <xdr:ext cx="6088530" cy="616322"/>
    <xdr:pic>
      <xdr:nvPicPr>
        <xdr:cNvPr id="382" name="Picture 381">
          <a:extLst>
            <a:ext uri="{FF2B5EF4-FFF2-40B4-BE49-F238E27FC236}">
              <a16:creationId xmlns:a16="http://schemas.microsoft.com/office/drawing/2014/main" id="{B7AF8F7C-50B4-BE4C-BBC6-A7693F40A6CE}"/>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32</xdr:row>
      <xdr:rowOff>709707</xdr:rowOff>
    </xdr:from>
    <xdr:ext cx="6088530" cy="616322"/>
    <xdr:pic>
      <xdr:nvPicPr>
        <xdr:cNvPr id="383" name="Picture 382">
          <a:extLst>
            <a:ext uri="{FF2B5EF4-FFF2-40B4-BE49-F238E27FC236}">
              <a16:creationId xmlns:a16="http://schemas.microsoft.com/office/drawing/2014/main" id="{1DF79240-0422-5E43-B903-13BC2BD8EC9E}"/>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137</xdr:row>
      <xdr:rowOff>709707</xdr:rowOff>
    </xdr:from>
    <xdr:ext cx="6088530" cy="626367"/>
    <xdr:pic>
      <xdr:nvPicPr>
        <xdr:cNvPr id="384" name="Picture 383">
          <a:extLst>
            <a:ext uri="{FF2B5EF4-FFF2-40B4-BE49-F238E27FC236}">
              <a16:creationId xmlns:a16="http://schemas.microsoft.com/office/drawing/2014/main" id="{9BF5ABC7-A6D6-3B40-A033-573F08BE9698}"/>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138</xdr:row>
      <xdr:rowOff>709707</xdr:rowOff>
    </xdr:from>
    <xdr:ext cx="6088530" cy="616322"/>
    <xdr:pic>
      <xdr:nvPicPr>
        <xdr:cNvPr id="385" name="Picture 384">
          <a:extLst>
            <a:ext uri="{FF2B5EF4-FFF2-40B4-BE49-F238E27FC236}">
              <a16:creationId xmlns:a16="http://schemas.microsoft.com/office/drawing/2014/main" id="{81B12C2B-34DC-494A-A8E7-BDB3DF80843D}"/>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139</xdr:row>
      <xdr:rowOff>709707</xdr:rowOff>
    </xdr:from>
    <xdr:ext cx="6088530" cy="616322"/>
    <xdr:pic>
      <xdr:nvPicPr>
        <xdr:cNvPr id="386" name="Picture 385">
          <a:extLst>
            <a:ext uri="{FF2B5EF4-FFF2-40B4-BE49-F238E27FC236}">
              <a16:creationId xmlns:a16="http://schemas.microsoft.com/office/drawing/2014/main" id="{A59C1203-0BB1-694C-984F-3C4FD1AD54DC}"/>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140</xdr:row>
      <xdr:rowOff>709707</xdr:rowOff>
    </xdr:from>
    <xdr:ext cx="6088530" cy="616322"/>
    <xdr:pic>
      <xdr:nvPicPr>
        <xdr:cNvPr id="387" name="Picture 386">
          <a:extLst>
            <a:ext uri="{FF2B5EF4-FFF2-40B4-BE49-F238E27FC236}">
              <a16:creationId xmlns:a16="http://schemas.microsoft.com/office/drawing/2014/main" id="{DB820863-E325-A146-BD25-E5E96628899B}"/>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272</xdr:row>
      <xdr:rowOff>186764</xdr:rowOff>
    </xdr:from>
    <xdr:ext cx="3399118" cy="2066221"/>
    <xdr:pic>
      <xdr:nvPicPr>
        <xdr:cNvPr id="388" name="Picture 387">
          <a:extLst>
            <a:ext uri="{FF2B5EF4-FFF2-40B4-BE49-F238E27FC236}">
              <a16:creationId xmlns:a16="http://schemas.microsoft.com/office/drawing/2014/main" id="{4F894CA8-19F3-674F-82B2-53548D92E63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314</xdr:row>
      <xdr:rowOff>709707</xdr:rowOff>
    </xdr:from>
    <xdr:ext cx="6088530" cy="626367"/>
    <xdr:pic>
      <xdr:nvPicPr>
        <xdr:cNvPr id="389" name="Picture 388">
          <a:extLst>
            <a:ext uri="{FF2B5EF4-FFF2-40B4-BE49-F238E27FC236}">
              <a16:creationId xmlns:a16="http://schemas.microsoft.com/office/drawing/2014/main" id="{484F7BDA-C67C-4C4A-B00E-3D4A2CA964B6}"/>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315</xdr:row>
      <xdr:rowOff>709707</xdr:rowOff>
    </xdr:from>
    <xdr:ext cx="6088530" cy="616322"/>
    <xdr:pic>
      <xdr:nvPicPr>
        <xdr:cNvPr id="390" name="Picture 389">
          <a:extLst>
            <a:ext uri="{FF2B5EF4-FFF2-40B4-BE49-F238E27FC236}">
              <a16:creationId xmlns:a16="http://schemas.microsoft.com/office/drawing/2014/main" id="{48115A1B-AA3F-0E4F-852F-D3A2907D3C29}"/>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316</xdr:row>
      <xdr:rowOff>709707</xdr:rowOff>
    </xdr:from>
    <xdr:ext cx="6088530" cy="616322"/>
    <xdr:pic>
      <xdr:nvPicPr>
        <xdr:cNvPr id="391" name="Picture 390">
          <a:extLst>
            <a:ext uri="{FF2B5EF4-FFF2-40B4-BE49-F238E27FC236}">
              <a16:creationId xmlns:a16="http://schemas.microsoft.com/office/drawing/2014/main" id="{CB010518-CF1B-B147-9A14-EBCDC69106FD}"/>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317</xdr:row>
      <xdr:rowOff>709707</xdr:rowOff>
    </xdr:from>
    <xdr:ext cx="6088530" cy="616322"/>
    <xdr:pic>
      <xdr:nvPicPr>
        <xdr:cNvPr id="392" name="Picture 391">
          <a:extLst>
            <a:ext uri="{FF2B5EF4-FFF2-40B4-BE49-F238E27FC236}">
              <a16:creationId xmlns:a16="http://schemas.microsoft.com/office/drawing/2014/main" id="{3F5D9D40-54E4-9545-9928-0633152DF31C}"/>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259</xdr:row>
      <xdr:rowOff>186764</xdr:rowOff>
    </xdr:from>
    <xdr:ext cx="3399118" cy="2066221"/>
    <xdr:pic>
      <xdr:nvPicPr>
        <xdr:cNvPr id="393" name="Picture 392">
          <a:extLst>
            <a:ext uri="{FF2B5EF4-FFF2-40B4-BE49-F238E27FC236}">
              <a16:creationId xmlns:a16="http://schemas.microsoft.com/office/drawing/2014/main" id="{119A93F7-A707-CE4F-878E-77EFFDD2F50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258</xdr:row>
      <xdr:rowOff>186764</xdr:rowOff>
    </xdr:from>
    <xdr:ext cx="3399118" cy="2066221"/>
    <xdr:pic>
      <xdr:nvPicPr>
        <xdr:cNvPr id="394" name="Picture 393">
          <a:extLst>
            <a:ext uri="{FF2B5EF4-FFF2-40B4-BE49-F238E27FC236}">
              <a16:creationId xmlns:a16="http://schemas.microsoft.com/office/drawing/2014/main" id="{536DCD53-CED4-9740-A3BE-9D383D4DF72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257</xdr:row>
      <xdr:rowOff>186764</xdr:rowOff>
    </xdr:from>
    <xdr:ext cx="3399118" cy="2066221"/>
    <xdr:pic>
      <xdr:nvPicPr>
        <xdr:cNvPr id="395" name="Picture 394">
          <a:extLst>
            <a:ext uri="{FF2B5EF4-FFF2-40B4-BE49-F238E27FC236}">
              <a16:creationId xmlns:a16="http://schemas.microsoft.com/office/drawing/2014/main" id="{72B87B3A-23AE-B54C-AA75-EECFCC70F22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256</xdr:row>
      <xdr:rowOff>186764</xdr:rowOff>
    </xdr:from>
    <xdr:ext cx="3399118" cy="2066221"/>
    <xdr:pic>
      <xdr:nvPicPr>
        <xdr:cNvPr id="396" name="Picture 395">
          <a:extLst>
            <a:ext uri="{FF2B5EF4-FFF2-40B4-BE49-F238E27FC236}">
              <a16:creationId xmlns:a16="http://schemas.microsoft.com/office/drawing/2014/main" id="{9D266D64-CA1C-7244-838C-681E9DECA48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262</xdr:row>
      <xdr:rowOff>186764</xdr:rowOff>
    </xdr:from>
    <xdr:ext cx="3399118" cy="2066221"/>
    <xdr:pic>
      <xdr:nvPicPr>
        <xdr:cNvPr id="397" name="Picture 396">
          <a:extLst>
            <a:ext uri="{FF2B5EF4-FFF2-40B4-BE49-F238E27FC236}">
              <a16:creationId xmlns:a16="http://schemas.microsoft.com/office/drawing/2014/main" id="{F70FDEAF-8891-F644-88FC-423967F581F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261</xdr:row>
      <xdr:rowOff>186764</xdr:rowOff>
    </xdr:from>
    <xdr:ext cx="3399118" cy="2066221"/>
    <xdr:pic>
      <xdr:nvPicPr>
        <xdr:cNvPr id="398" name="Picture 397">
          <a:extLst>
            <a:ext uri="{FF2B5EF4-FFF2-40B4-BE49-F238E27FC236}">
              <a16:creationId xmlns:a16="http://schemas.microsoft.com/office/drawing/2014/main" id="{2608F39F-3F6D-5C49-8C91-72F6A07F8AB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260</xdr:row>
      <xdr:rowOff>186764</xdr:rowOff>
    </xdr:from>
    <xdr:ext cx="3399118" cy="2066221"/>
    <xdr:pic>
      <xdr:nvPicPr>
        <xdr:cNvPr id="399" name="Picture 398">
          <a:extLst>
            <a:ext uri="{FF2B5EF4-FFF2-40B4-BE49-F238E27FC236}">
              <a16:creationId xmlns:a16="http://schemas.microsoft.com/office/drawing/2014/main" id="{FBCBEA07-8E39-3348-9546-CDE6BD5525C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263</xdr:row>
      <xdr:rowOff>186764</xdr:rowOff>
    </xdr:from>
    <xdr:ext cx="3399118" cy="2066221"/>
    <xdr:pic>
      <xdr:nvPicPr>
        <xdr:cNvPr id="400" name="Picture 399">
          <a:extLst>
            <a:ext uri="{FF2B5EF4-FFF2-40B4-BE49-F238E27FC236}">
              <a16:creationId xmlns:a16="http://schemas.microsoft.com/office/drawing/2014/main" id="{A87B40BB-22F8-C34E-A9ED-DAF12F223EF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264</xdr:row>
      <xdr:rowOff>186764</xdr:rowOff>
    </xdr:from>
    <xdr:ext cx="3399118" cy="2066221"/>
    <xdr:pic>
      <xdr:nvPicPr>
        <xdr:cNvPr id="401" name="Picture 400">
          <a:extLst>
            <a:ext uri="{FF2B5EF4-FFF2-40B4-BE49-F238E27FC236}">
              <a16:creationId xmlns:a16="http://schemas.microsoft.com/office/drawing/2014/main" id="{EA4DEB03-E2AA-3A4F-9675-FC9495492B7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265</xdr:row>
      <xdr:rowOff>186764</xdr:rowOff>
    </xdr:from>
    <xdr:ext cx="3399118" cy="2066221"/>
    <xdr:pic>
      <xdr:nvPicPr>
        <xdr:cNvPr id="402" name="Picture 401">
          <a:extLst>
            <a:ext uri="{FF2B5EF4-FFF2-40B4-BE49-F238E27FC236}">
              <a16:creationId xmlns:a16="http://schemas.microsoft.com/office/drawing/2014/main" id="{04064107-2EEE-0F47-9745-494A6A69D90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269</xdr:row>
      <xdr:rowOff>186764</xdr:rowOff>
    </xdr:from>
    <xdr:ext cx="3399118" cy="2066221"/>
    <xdr:pic>
      <xdr:nvPicPr>
        <xdr:cNvPr id="403" name="Picture 402">
          <a:extLst>
            <a:ext uri="{FF2B5EF4-FFF2-40B4-BE49-F238E27FC236}">
              <a16:creationId xmlns:a16="http://schemas.microsoft.com/office/drawing/2014/main" id="{35622D25-D9CB-1144-9483-355FC491BE2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266</xdr:row>
      <xdr:rowOff>186764</xdr:rowOff>
    </xdr:from>
    <xdr:ext cx="3399118" cy="2066221"/>
    <xdr:pic>
      <xdr:nvPicPr>
        <xdr:cNvPr id="404" name="Picture 403">
          <a:extLst>
            <a:ext uri="{FF2B5EF4-FFF2-40B4-BE49-F238E27FC236}">
              <a16:creationId xmlns:a16="http://schemas.microsoft.com/office/drawing/2014/main" id="{0F924758-555A-3B45-95F4-1F3D9970DE2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267</xdr:row>
      <xdr:rowOff>186764</xdr:rowOff>
    </xdr:from>
    <xdr:ext cx="3399118" cy="2066221"/>
    <xdr:pic>
      <xdr:nvPicPr>
        <xdr:cNvPr id="405" name="Picture 404">
          <a:extLst>
            <a:ext uri="{FF2B5EF4-FFF2-40B4-BE49-F238E27FC236}">
              <a16:creationId xmlns:a16="http://schemas.microsoft.com/office/drawing/2014/main" id="{0F1A3E81-0408-8B47-8BB0-9B4A1F89066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268</xdr:row>
      <xdr:rowOff>186764</xdr:rowOff>
    </xdr:from>
    <xdr:ext cx="3399118" cy="2066221"/>
    <xdr:pic>
      <xdr:nvPicPr>
        <xdr:cNvPr id="406" name="Picture 405">
          <a:extLst>
            <a:ext uri="{FF2B5EF4-FFF2-40B4-BE49-F238E27FC236}">
              <a16:creationId xmlns:a16="http://schemas.microsoft.com/office/drawing/2014/main" id="{B47DAD60-1D52-8144-86E6-96CCD2D9D62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271</xdr:row>
      <xdr:rowOff>186764</xdr:rowOff>
    </xdr:from>
    <xdr:ext cx="3399118" cy="2066221"/>
    <xdr:pic>
      <xdr:nvPicPr>
        <xdr:cNvPr id="407" name="Picture 406">
          <a:extLst>
            <a:ext uri="{FF2B5EF4-FFF2-40B4-BE49-F238E27FC236}">
              <a16:creationId xmlns:a16="http://schemas.microsoft.com/office/drawing/2014/main" id="{269265FF-901C-4C45-B4EC-17D9F7852D4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270</xdr:row>
      <xdr:rowOff>186764</xdr:rowOff>
    </xdr:from>
    <xdr:ext cx="3399118" cy="2066221"/>
    <xdr:pic>
      <xdr:nvPicPr>
        <xdr:cNvPr id="408" name="Picture 407">
          <a:extLst>
            <a:ext uri="{FF2B5EF4-FFF2-40B4-BE49-F238E27FC236}">
              <a16:creationId xmlns:a16="http://schemas.microsoft.com/office/drawing/2014/main" id="{E778CF4E-0CBF-1544-83FE-3DDCB60793B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274</xdr:row>
      <xdr:rowOff>186764</xdr:rowOff>
    </xdr:from>
    <xdr:ext cx="3399118" cy="2066221"/>
    <xdr:pic>
      <xdr:nvPicPr>
        <xdr:cNvPr id="409" name="Picture 408">
          <a:extLst>
            <a:ext uri="{FF2B5EF4-FFF2-40B4-BE49-F238E27FC236}">
              <a16:creationId xmlns:a16="http://schemas.microsoft.com/office/drawing/2014/main" id="{7B41EC5D-D094-CC45-B4EF-D4A80E126A0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292</xdr:row>
      <xdr:rowOff>186764</xdr:rowOff>
    </xdr:from>
    <xdr:ext cx="3399118" cy="2066221"/>
    <xdr:pic>
      <xdr:nvPicPr>
        <xdr:cNvPr id="410" name="Picture 409">
          <a:extLst>
            <a:ext uri="{FF2B5EF4-FFF2-40B4-BE49-F238E27FC236}">
              <a16:creationId xmlns:a16="http://schemas.microsoft.com/office/drawing/2014/main" id="{DF1B4EB9-72AF-F54B-8DEA-01B9F0D88CF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275</xdr:row>
      <xdr:rowOff>186764</xdr:rowOff>
    </xdr:from>
    <xdr:ext cx="3399118" cy="2066221"/>
    <xdr:pic>
      <xdr:nvPicPr>
        <xdr:cNvPr id="411" name="Picture 410">
          <a:extLst>
            <a:ext uri="{FF2B5EF4-FFF2-40B4-BE49-F238E27FC236}">
              <a16:creationId xmlns:a16="http://schemas.microsoft.com/office/drawing/2014/main" id="{6C5E40D0-D18A-FF4B-AC4C-BAEA8F039EB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276</xdr:row>
      <xdr:rowOff>186764</xdr:rowOff>
    </xdr:from>
    <xdr:ext cx="3399118" cy="2066221"/>
    <xdr:pic>
      <xdr:nvPicPr>
        <xdr:cNvPr id="412" name="Picture 411">
          <a:extLst>
            <a:ext uri="{FF2B5EF4-FFF2-40B4-BE49-F238E27FC236}">
              <a16:creationId xmlns:a16="http://schemas.microsoft.com/office/drawing/2014/main" id="{ABE88E78-C398-A74E-A71A-8E3FC21DB90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277</xdr:row>
      <xdr:rowOff>186764</xdr:rowOff>
    </xdr:from>
    <xdr:ext cx="3399118" cy="2066221"/>
    <xdr:pic>
      <xdr:nvPicPr>
        <xdr:cNvPr id="413" name="Picture 412">
          <a:extLst>
            <a:ext uri="{FF2B5EF4-FFF2-40B4-BE49-F238E27FC236}">
              <a16:creationId xmlns:a16="http://schemas.microsoft.com/office/drawing/2014/main" id="{B87E8C4A-4D89-FC4F-8F09-DD05186903A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278</xdr:row>
      <xdr:rowOff>186764</xdr:rowOff>
    </xdr:from>
    <xdr:ext cx="3399118" cy="2066221"/>
    <xdr:pic>
      <xdr:nvPicPr>
        <xdr:cNvPr id="414" name="Picture 413">
          <a:extLst>
            <a:ext uri="{FF2B5EF4-FFF2-40B4-BE49-F238E27FC236}">
              <a16:creationId xmlns:a16="http://schemas.microsoft.com/office/drawing/2014/main" id="{AB1789B5-F5F3-FD4B-8F3D-5EED0B10B01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279</xdr:row>
      <xdr:rowOff>186764</xdr:rowOff>
    </xdr:from>
    <xdr:ext cx="3399118" cy="2066221"/>
    <xdr:pic>
      <xdr:nvPicPr>
        <xdr:cNvPr id="415" name="Picture 414">
          <a:extLst>
            <a:ext uri="{FF2B5EF4-FFF2-40B4-BE49-F238E27FC236}">
              <a16:creationId xmlns:a16="http://schemas.microsoft.com/office/drawing/2014/main" id="{1E24C544-BDE4-014F-8133-CDD4A3D37B3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280</xdr:row>
      <xdr:rowOff>186764</xdr:rowOff>
    </xdr:from>
    <xdr:ext cx="3399118" cy="2066221"/>
    <xdr:pic>
      <xdr:nvPicPr>
        <xdr:cNvPr id="416" name="Picture 415">
          <a:extLst>
            <a:ext uri="{FF2B5EF4-FFF2-40B4-BE49-F238E27FC236}">
              <a16:creationId xmlns:a16="http://schemas.microsoft.com/office/drawing/2014/main" id="{297A2076-7BFA-854D-85F8-7C88A8A6EF2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281</xdr:row>
      <xdr:rowOff>186764</xdr:rowOff>
    </xdr:from>
    <xdr:ext cx="3399118" cy="2066221"/>
    <xdr:pic>
      <xdr:nvPicPr>
        <xdr:cNvPr id="417" name="Picture 416">
          <a:extLst>
            <a:ext uri="{FF2B5EF4-FFF2-40B4-BE49-F238E27FC236}">
              <a16:creationId xmlns:a16="http://schemas.microsoft.com/office/drawing/2014/main" id="{D74B752B-2D31-5F48-AF48-C77840C36F9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282</xdr:row>
      <xdr:rowOff>186764</xdr:rowOff>
    </xdr:from>
    <xdr:ext cx="3399118" cy="2066221"/>
    <xdr:pic>
      <xdr:nvPicPr>
        <xdr:cNvPr id="418" name="Picture 417">
          <a:extLst>
            <a:ext uri="{FF2B5EF4-FFF2-40B4-BE49-F238E27FC236}">
              <a16:creationId xmlns:a16="http://schemas.microsoft.com/office/drawing/2014/main" id="{64979521-2F73-F641-9515-ECCAD1A7F7E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283</xdr:row>
      <xdr:rowOff>186764</xdr:rowOff>
    </xdr:from>
    <xdr:ext cx="3399118" cy="2066221"/>
    <xdr:pic>
      <xdr:nvPicPr>
        <xdr:cNvPr id="419" name="Picture 418">
          <a:extLst>
            <a:ext uri="{FF2B5EF4-FFF2-40B4-BE49-F238E27FC236}">
              <a16:creationId xmlns:a16="http://schemas.microsoft.com/office/drawing/2014/main" id="{0375C816-1020-FC49-ABA3-5A9F9FE82CA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297</xdr:row>
      <xdr:rowOff>186764</xdr:rowOff>
    </xdr:from>
    <xdr:ext cx="3399118" cy="2066221"/>
    <xdr:pic>
      <xdr:nvPicPr>
        <xdr:cNvPr id="420" name="Picture 419">
          <a:extLst>
            <a:ext uri="{FF2B5EF4-FFF2-40B4-BE49-F238E27FC236}">
              <a16:creationId xmlns:a16="http://schemas.microsoft.com/office/drawing/2014/main" id="{3C2139C0-BC71-3C4A-9B2F-0439EAA2551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293</xdr:row>
      <xdr:rowOff>186764</xdr:rowOff>
    </xdr:from>
    <xdr:ext cx="3399118" cy="2066221"/>
    <xdr:pic>
      <xdr:nvPicPr>
        <xdr:cNvPr id="421" name="Picture 420">
          <a:extLst>
            <a:ext uri="{FF2B5EF4-FFF2-40B4-BE49-F238E27FC236}">
              <a16:creationId xmlns:a16="http://schemas.microsoft.com/office/drawing/2014/main" id="{5C289509-D9D4-784C-B825-D76375D1C96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294</xdr:row>
      <xdr:rowOff>186764</xdr:rowOff>
    </xdr:from>
    <xdr:ext cx="3399118" cy="2066221"/>
    <xdr:pic>
      <xdr:nvPicPr>
        <xdr:cNvPr id="422" name="Picture 421">
          <a:extLst>
            <a:ext uri="{FF2B5EF4-FFF2-40B4-BE49-F238E27FC236}">
              <a16:creationId xmlns:a16="http://schemas.microsoft.com/office/drawing/2014/main" id="{E21CF54C-F017-5745-9C5F-C279643BD08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295</xdr:row>
      <xdr:rowOff>186764</xdr:rowOff>
    </xdr:from>
    <xdr:ext cx="3399118" cy="2066221"/>
    <xdr:pic>
      <xdr:nvPicPr>
        <xdr:cNvPr id="423" name="Picture 422">
          <a:extLst>
            <a:ext uri="{FF2B5EF4-FFF2-40B4-BE49-F238E27FC236}">
              <a16:creationId xmlns:a16="http://schemas.microsoft.com/office/drawing/2014/main" id="{488E4441-1286-8A49-9710-4B729C32216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296</xdr:row>
      <xdr:rowOff>186764</xdr:rowOff>
    </xdr:from>
    <xdr:ext cx="3399118" cy="2066221"/>
    <xdr:pic>
      <xdr:nvPicPr>
        <xdr:cNvPr id="424" name="Picture 423">
          <a:extLst>
            <a:ext uri="{FF2B5EF4-FFF2-40B4-BE49-F238E27FC236}">
              <a16:creationId xmlns:a16="http://schemas.microsoft.com/office/drawing/2014/main" id="{C49194A4-A95F-5B4A-9C16-ABE12AD114C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305</xdr:row>
      <xdr:rowOff>186764</xdr:rowOff>
    </xdr:from>
    <xdr:ext cx="3399118" cy="2066221"/>
    <xdr:pic>
      <xdr:nvPicPr>
        <xdr:cNvPr id="425" name="Picture 424">
          <a:extLst>
            <a:ext uri="{FF2B5EF4-FFF2-40B4-BE49-F238E27FC236}">
              <a16:creationId xmlns:a16="http://schemas.microsoft.com/office/drawing/2014/main" id="{3A218BB8-BA19-6243-9E91-8DC937AB3E2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298</xdr:row>
      <xdr:rowOff>186764</xdr:rowOff>
    </xdr:from>
    <xdr:ext cx="3399118" cy="2066221"/>
    <xdr:pic>
      <xdr:nvPicPr>
        <xdr:cNvPr id="426" name="Picture 425">
          <a:extLst>
            <a:ext uri="{FF2B5EF4-FFF2-40B4-BE49-F238E27FC236}">
              <a16:creationId xmlns:a16="http://schemas.microsoft.com/office/drawing/2014/main" id="{FC16E913-9C62-B04B-8405-E2810E878C6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299</xdr:row>
      <xdr:rowOff>186764</xdr:rowOff>
    </xdr:from>
    <xdr:ext cx="3399118" cy="2066221"/>
    <xdr:pic>
      <xdr:nvPicPr>
        <xdr:cNvPr id="427" name="Picture 426">
          <a:extLst>
            <a:ext uri="{FF2B5EF4-FFF2-40B4-BE49-F238E27FC236}">
              <a16:creationId xmlns:a16="http://schemas.microsoft.com/office/drawing/2014/main" id="{614856D5-5DE7-6F48-B296-D6F1621881C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300</xdr:row>
      <xdr:rowOff>186764</xdr:rowOff>
    </xdr:from>
    <xdr:ext cx="3399118" cy="2066221"/>
    <xdr:pic>
      <xdr:nvPicPr>
        <xdr:cNvPr id="428" name="Picture 427">
          <a:extLst>
            <a:ext uri="{FF2B5EF4-FFF2-40B4-BE49-F238E27FC236}">
              <a16:creationId xmlns:a16="http://schemas.microsoft.com/office/drawing/2014/main" id="{7F92FC65-622C-6446-A2E9-37674A55F88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301</xdr:row>
      <xdr:rowOff>186764</xdr:rowOff>
    </xdr:from>
    <xdr:ext cx="3399118" cy="2066221"/>
    <xdr:pic>
      <xdr:nvPicPr>
        <xdr:cNvPr id="429" name="Picture 428">
          <a:extLst>
            <a:ext uri="{FF2B5EF4-FFF2-40B4-BE49-F238E27FC236}">
              <a16:creationId xmlns:a16="http://schemas.microsoft.com/office/drawing/2014/main" id="{6EB82B96-B9EB-1247-BDBE-771871D530C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302</xdr:row>
      <xdr:rowOff>186764</xdr:rowOff>
    </xdr:from>
    <xdr:ext cx="3399118" cy="2066221"/>
    <xdr:pic>
      <xdr:nvPicPr>
        <xdr:cNvPr id="430" name="Picture 429">
          <a:extLst>
            <a:ext uri="{FF2B5EF4-FFF2-40B4-BE49-F238E27FC236}">
              <a16:creationId xmlns:a16="http://schemas.microsoft.com/office/drawing/2014/main" id="{68958736-2C11-904C-B067-0B398AC170D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303</xdr:row>
      <xdr:rowOff>186764</xdr:rowOff>
    </xdr:from>
    <xdr:ext cx="3399118" cy="2066221"/>
    <xdr:pic>
      <xdr:nvPicPr>
        <xdr:cNvPr id="431" name="Picture 430">
          <a:extLst>
            <a:ext uri="{FF2B5EF4-FFF2-40B4-BE49-F238E27FC236}">
              <a16:creationId xmlns:a16="http://schemas.microsoft.com/office/drawing/2014/main" id="{21DE681F-1DA6-A846-847F-194CCDA33DC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304</xdr:row>
      <xdr:rowOff>186764</xdr:rowOff>
    </xdr:from>
    <xdr:ext cx="3399118" cy="2066221"/>
    <xdr:pic>
      <xdr:nvPicPr>
        <xdr:cNvPr id="432" name="Picture 431">
          <a:extLst>
            <a:ext uri="{FF2B5EF4-FFF2-40B4-BE49-F238E27FC236}">
              <a16:creationId xmlns:a16="http://schemas.microsoft.com/office/drawing/2014/main" id="{1BF9E486-4589-8348-B5F1-DC897EBA4A8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313</xdr:row>
      <xdr:rowOff>186764</xdr:rowOff>
    </xdr:from>
    <xdr:ext cx="3399118" cy="2066221"/>
    <xdr:pic>
      <xdr:nvPicPr>
        <xdr:cNvPr id="433" name="Picture 432">
          <a:extLst>
            <a:ext uri="{FF2B5EF4-FFF2-40B4-BE49-F238E27FC236}">
              <a16:creationId xmlns:a16="http://schemas.microsoft.com/office/drawing/2014/main" id="{63CB93E5-D241-6D4F-B229-CFD4A688D2B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306</xdr:row>
      <xdr:rowOff>186764</xdr:rowOff>
    </xdr:from>
    <xdr:ext cx="3399118" cy="2066221"/>
    <xdr:pic>
      <xdr:nvPicPr>
        <xdr:cNvPr id="434" name="Picture 433">
          <a:extLst>
            <a:ext uri="{FF2B5EF4-FFF2-40B4-BE49-F238E27FC236}">
              <a16:creationId xmlns:a16="http://schemas.microsoft.com/office/drawing/2014/main" id="{B0D99065-D5ED-2D46-9A3B-FE793938EBB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307</xdr:row>
      <xdr:rowOff>186764</xdr:rowOff>
    </xdr:from>
    <xdr:ext cx="3399118" cy="2066221"/>
    <xdr:pic>
      <xdr:nvPicPr>
        <xdr:cNvPr id="435" name="Picture 434">
          <a:extLst>
            <a:ext uri="{FF2B5EF4-FFF2-40B4-BE49-F238E27FC236}">
              <a16:creationId xmlns:a16="http://schemas.microsoft.com/office/drawing/2014/main" id="{19862D59-2461-404D-91DE-CFD686D7596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308</xdr:row>
      <xdr:rowOff>186764</xdr:rowOff>
    </xdr:from>
    <xdr:ext cx="3399118" cy="2066221"/>
    <xdr:pic>
      <xdr:nvPicPr>
        <xdr:cNvPr id="436" name="Picture 435">
          <a:extLst>
            <a:ext uri="{FF2B5EF4-FFF2-40B4-BE49-F238E27FC236}">
              <a16:creationId xmlns:a16="http://schemas.microsoft.com/office/drawing/2014/main" id="{2C0A2311-33F0-2B49-814E-9E615D86365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309</xdr:row>
      <xdr:rowOff>186764</xdr:rowOff>
    </xdr:from>
    <xdr:ext cx="3399118" cy="2066221"/>
    <xdr:pic>
      <xdr:nvPicPr>
        <xdr:cNvPr id="437" name="Picture 436">
          <a:extLst>
            <a:ext uri="{FF2B5EF4-FFF2-40B4-BE49-F238E27FC236}">
              <a16:creationId xmlns:a16="http://schemas.microsoft.com/office/drawing/2014/main" id="{1BCD836D-1F5F-C04D-BA5F-C3A751CD756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310</xdr:row>
      <xdr:rowOff>186764</xdr:rowOff>
    </xdr:from>
    <xdr:ext cx="3399118" cy="2066221"/>
    <xdr:pic>
      <xdr:nvPicPr>
        <xdr:cNvPr id="438" name="Picture 437">
          <a:extLst>
            <a:ext uri="{FF2B5EF4-FFF2-40B4-BE49-F238E27FC236}">
              <a16:creationId xmlns:a16="http://schemas.microsoft.com/office/drawing/2014/main" id="{3216D71A-3BEE-9149-A325-27E7AA3DFEF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311</xdr:row>
      <xdr:rowOff>186764</xdr:rowOff>
    </xdr:from>
    <xdr:ext cx="3399118" cy="2066221"/>
    <xdr:pic>
      <xdr:nvPicPr>
        <xdr:cNvPr id="439" name="Picture 438">
          <a:extLst>
            <a:ext uri="{FF2B5EF4-FFF2-40B4-BE49-F238E27FC236}">
              <a16:creationId xmlns:a16="http://schemas.microsoft.com/office/drawing/2014/main" id="{FD9741DB-52F8-7A40-BE7F-EFD966BE9AD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312</xdr:row>
      <xdr:rowOff>186764</xdr:rowOff>
    </xdr:from>
    <xdr:ext cx="3399118" cy="2066221"/>
    <xdr:pic>
      <xdr:nvPicPr>
        <xdr:cNvPr id="440" name="Picture 439">
          <a:extLst>
            <a:ext uri="{FF2B5EF4-FFF2-40B4-BE49-F238E27FC236}">
              <a16:creationId xmlns:a16="http://schemas.microsoft.com/office/drawing/2014/main" id="{618B9428-5D03-6C48-9F76-7EA51372E2B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33</xdr:col>
      <xdr:colOff>435429</xdr:colOff>
      <xdr:row>216</xdr:row>
      <xdr:rowOff>308429</xdr:rowOff>
    </xdr:from>
    <xdr:ext cx="2729364" cy="2145312"/>
    <xdr:pic>
      <xdr:nvPicPr>
        <xdr:cNvPr id="441" name="Picture 440">
          <a:extLst>
            <a:ext uri="{FF2B5EF4-FFF2-40B4-BE49-F238E27FC236}">
              <a16:creationId xmlns:a16="http://schemas.microsoft.com/office/drawing/2014/main" id="{5D88E304-88C4-2946-9A7F-8E7B68CD8DF3}"/>
            </a:ext>
          </a:extLst>
        </xdr:cNvPr>
        <xdr:cNvPicPr>
          <a:picLocks noChangeAspect="1"/>
        </xdr:cNvPicPr>
      </xdr:nvPicPr>
      <xdr:blipFill>
        <a:blip xmlns:r="http://schemas.openxmlformats.org/officeDocument/2006/relationships" r:embed="rId3"/>
        <a:stretch>
          <a:fillRect/>
        </a:stretch>
      </xdr:blipFill>
      <xdr:spPr>
        <a:xfrm>
          <a:off x="68422762" y="550333"/>
          <a:ext cx="2729364" cy="2145312"/>
        </a:xfrm>
        <a:prstGeom prst="rect">
          <a:avLst/>
        </a:prstGeom>
      </xdr:spPr>
    </xdr:pic>
    <xdr:clientData/>
  </xdr:oneCellAnchor>
  <xdr:oneCellAnchor>
    <xdr:from>
      <xdr:col>33</xdr:col>
      <xdr:colOff>435429</xdr:colOff>
      <xdr:row>217</xdr:row>
      <xdr:rowOff>308429</xdr:rowOff>
    </xdr:from>
    <xdr:ext cx="2729364" cy="2110154"/>
    <xdr:pic>
      <xdr:nvPicPr>
        <xdr:cNvPr id="442" name="Picture 441">
          <a:extLst>
            <a:ext uri="{FF2B5EF4-FFF2-40B4-BE49-F238E27FC236}">
              <a16:creationId xmlns:a16="http://schemas.microsoft.com/office/drawing/2014/main" id="{4F6BFB3A-8F41-D349-85C9-AEFF677B918C}"/>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208</xdr:row>
      <xdr:rowOff>308429</xdr:rowOff>
    </xdr:from>
    <xdr:ext cx="2729364" cy="2110154"/>
    <xdr:pic>
      <xdr:nvPicPr>
        <xdr:cNvPr id="443" name="Picture 442">
          <a:extLst>
            <a:ext uri="{FF2B5EF4-FFF2-40B4-BE49-F238E27FC236}">
              <a16:creationId xmlns:a16="http://schemas.microsoft.com/office/drawing/2014/main" id="{F113F602-705E-0C40-BBE5-7B0A422EACAD}"/>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209</xdr:row>
      <xdr:rowOff>308429</xdr:rowOff>
    </xdr:from>
    <xdr:ext cx="2729364" cy="2110154"/>
    <xdr:pic>
      <xdr:nvPicPr>
        <xdr:cNvPr id="444" name="Picture 443">
          <a:extLst>
            <a:ext uri="{FF2B5EF4-FFF2-40B4-BE49-F238E27FC236}">
              <a16:creationId xmlns:a16="http://schemas.microsoft.com/office/drawing/2014/main" id="{38E7C16A-DE6A-2647-88FF-AFAEA6E11887}"/>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210</xdr:row>
      <xdr:rowOff>308429</xdr:rowOff>
    </xdr:from>
    <xdr:ext cx="2729364" cy="2110154"/>
    <xdr:pic>
      <xdr:nvPicPr>
        <xdr:cNvPr id="445" name="Picture 444">
          <a:extLst>
            <a:ext uri="{FF2B5EF4-FFF2-40B4-BE49-F238E27FC236}">
              <a16:creationId xmlns:a16="http://schemas.microsoft.com/office/drawing/2014/main" id="{8A61A7B8-EB30-8844-9DBB-C8661FF5BEE2}"/>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211</xdr:row>
      <xdr:rowOff>308429</xdr:rowOff>
    </xdr:from>
    <xdr:ext cx="2729364" cy="2110154"/>
    <xdr:pic>
      <xdr:nvPicPr>
        <xdr:cNvPr id="446" name="Picture 445">
          <a:extLst>
            <a:ext uri="{FF2B5EF4-FFF2-40B4-BE49-F238E27FC236}">
              <a16:creationId xmlns:a16="http://schemas.microsoft.com/office/drawing/2014/main" id="{EAAB8A9C-52F4-E745-A99A-1757C028348D}"/>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326</xdr:row>
      <xdr:rowOff>308429</xdr:rowOff>
    </xdr:from>
    <xdr:ext cx="2729364" cy="2110154"/>
    <xdr:pic>
      <xdr:nvPicPr>
        <xdr:cNvPr id="447" name="Picture 446">
          <a:extLst>
            <a:ext uri="{FF2B5EF4-FFF2-40B4-BE49-F238E27FC236}">
              <a16:creationId xmlns:a16="http://schemas.microsoft.com/office/drawing/2014/main" id="{09121F74-8CBD-8949-8C5F-7DD7FF5E1DC9}"/>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327</xdr:row>
      <xdr:rowOff>308429</xdr:rowOff>
    </xdr:from>
    <xdr:ext cx="2729364" cy="2110154"/>
    <xdr:pic>
      <xdr:nvPicPr>
        <xdr:cNvPr id="448" name="Picture 447">
          <a:extLst>
            <a:ext uri="{FF2B5EF4-FFF2-40B4-BE49-F238E27FC236}">
              <a16:creationId xmlns:a16="http://schemas.microsoft.com/office/drawing/2014/main" id="{6B3C5719-9C91-8D41-9C6D-68C2CF03C692}"/>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328</xdr:row>
      <xdr:rowOff>308429</xdr:rowOff>
    </xdr:from>
    <xdr:ext cx="2729364" cy="2110154"/>
    <xdr:pic>
      <xdr:nvPicPr>
        <xdr:cNvPr id="449" name="Picture 448">
          <a:extLst>
            <a:ext uri="{FF2B5EF4-FFF2-40B4-BE49-F238E27FC236}">
              <a16:creationId xmlns:a16="http://schemas.microsoft.com/office/drawing/2014/main" id="{38D7D7A3-ABFE-FA49-BD11-C6193F5486EA}"/>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329</xdr:row>
      <xdr:rowOff>308429</xdr:rowOff>
    </xdr:from>
    <xdr:ext cx="2729364" cy="2110154"/>
    <xdr:pic>
      <xdr:nvPicPr>
        <xdr:cNvPr id="450" name="Picture 449">
          <a:extLst>
            <a:ext uri="{FF2B5EF4-FFF2-40B4-BE49-F238E27FC236}">
              <a16:creationId xmlns:a16="http://schemas.microsoft.com/office/drawing/2014/main" id="{3E1E44E8-5339-F64E-B1AD-6F8BB8A7B97F}"/>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186</xdr:row>
      <xdr:rowOff>308429</xdr:rowOff>
    </xdr:from>
    <xdr:ext cx="2729364" cy="2110154"/>
    <xdr:pic>
      <xdr:nvPicPr>
        <xdr:cNvPr id="451" name="Picture 450">
          <a:extLst>
            <a:ext uri="{FF2B5EF4-FFF2-40B4-BE49-F238E27FC236}">
              <a16:creationId xmlns:a16="http://schemas.microsoft.com/office/drawing/2014/main" id="{D83C5B3A-0FC6-D745-8376-89CA32002EB5}"/>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187</xdr:row>
      <xdr:rowOff>308429</xdr:rowOff>
    </xdr:from>
    <xdr:ext cx="2729364" cy="2110154"/>
    <xdr:pic>
      <xdr:nvPicPr>
        <xdr:cNvPr id="452" name="Picture 451">
          <a:extLst>
            <a:ext uri="{FF2B5EF4-FFF2-40B4-BE49-F238E27FC236}">
              <a16:creationId xmlns:a16="http://schemas.microsoft.com/office/drawing/2014/main" id="{80560267-F1DF-CF40-B73C-3B6A24C75F66}"/>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188</xdr:row>
      <xdr:rowOff>308429</xdr:rowOff>
    </xdr:from>
    <xdr:ext cx="2729364" cy="2110154"/>
    <xdr:pic>
      <xdr:nvPicPr>
        <xdr:cNvPr id="453" name="Picture 452">
          <a:extLst>
            <a:ext uri="{FF2B5EF4-FFF2-40B4-BE49-F238E27FC236}">
              <a16:creationId xmlns:a16="http://schemas.microsoft.com/office/drawing/2014/main" id="{8356A13E-A5AF-F642-8968-9DA1529EA32F}"/>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189</xdr:row>
      <xdr:rowOff>308429</xdr:rowOff>
    </xdr:from>
    <xdr:ext cx="2729364" cy="2110154"/>
    <xdr:pic>
      <xdr:nvPicPr>
        <xdr:cNvPr id="454" name="Picture 453">
          <a:extLst>
            <a:ext uri="{FF2B5EF4-FFF2-40B4-BE49-F238E27FC236}">
              <a16:creationId xmlns:a16="http://schemas.microsoft.com/office/drawing/2014/main" id="{0A5DA192-9EAC-4E47-8541-CC34751AF4AB}"/>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190</xdr:row>
      <xdr:rowOff>308429</xdr:rowOff>
    </xdr:from>
    <xdr:ext cx="2729364" cy="2110154"/>
    <xdr:pic>
      <xdr:nvPicPr>
        <xdr:cNvPr id="455" name="Picture 454">
          <a:extLst>
            <a:ext uri="{FF2B5EF4-FFF2-40B4-BE49-F238E27FC236}">
              <a16:creationId xmlns:a16="http://schemas.microsoft.com/office/drawing/2014/main" id="{840AB878-E121-4446-ACB0-6FCDEAE94186}"/>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191</xdr:row>
      <xdr:rowOff>308429</xdr:rowOff>
    </xdr:from>
    <xdr:ext cx="2729364" cy="2110154"/>
    <xdr:pic>
      <xdr:nvPicPr>
        <xdr:cNvPr id="456" name="Picture 455">
          <a:extLst>
            <a:ext uri="{FF2B5EF4-FFF2-40B4-BE49-F238E27FC236}">
              <a16:creationId xmlns:a16="http://schemas.microsoft.com/office/drawing/2014/main" id="{44E35A2F-D8C8-BF40-9C38-EDB4617F3CA3}"/>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28</xdr:col>
      <xdr:colOff>261471</xdr:colOff>
      <xdr:row>255</xdr:row>
      <xdr:rowOff>186764</xdr:rowOff>
    </xdr:from>
    <xdr:ext cx="3399118" cy="2066221"/>
    <xdr:pic>
      <xdr:nvPicPr>
        <xdr:cNvPr id="457" name="Picture 456">
          <a:extLst>
            <a:ext uri="{FF2B5EF4-FFF2-40B4-BE49-F238E27FC236}">
              <a16:creationId xmlns:a16="http://schemas.microsoft.com/office/drawing/2014/main" id="{5BB3378C-93B8-1945-8D09-F359AF6EA3E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254</xdr:row>
      <xdr:rowOff>186764</xdr:rowOff>
    </xdr:from>
    <xdr:ext cx="3399118" cy="2066221"/>
    <xdr:pic>
      <xdr:nvPicPr>
        <xdr:cNvPr id="458" name="Picture 457">
          <a:extLst>
            <a:ext uri="{FF2B5EF4-FFF2-40B4-BE49-F238E27FC236}">
              <a16:creationId xmlns:a16="http://schemas.microsoft.com/office/drawing/2014/main" id="{64ACA30A-4619-F64C-8B45-C6F087DA1B0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252</xdr:row>
      <xdr:rowOff>186764</xdr:rowOff>
    </xdr:from>
    <xdr:ext cx="3399118" cy="2066221"/>
    <xdr:pic>
      <xdr:nvPicPr>
        <xdr:cNvPr id="459" name="Picture 458">
          <a:extLst>
            <a:ext uri="{FF2B5EF4-FFF2-40B4-BE49-F238E27FC236}">
              <a16:creationId xmlns:a16="http://schemas.microsoft.com/office/drawing/2014/main" id="{17A3B3EB-89D7-974E-A8C7-0AD4812E52E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253</xdr:row>
      <xdr:rowOff>186764</xdr:rowOff>
    </xdr:from>
    <xdr:ext cx="3399118" cy="2066221"/>
    <xdr:pic>
      <xdr:nvPicPr>
        <xdr:cNvPr id="460" name="Picture 459">
          <a:extLst>
            <a:ext uri="{FF2B5EF4-FFF2-40B4-BE49-F238E27FC236}">
              <a16:creationId xmlns:a16="http://schemas.microsoft.com/office/drawing/2014/main" id="{F4BFBD37-C530-4B4F-BE8F-CEB8AF7A229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251</xdr:row>
      <xdr:rowOff>186764</xdr:rowOff>
    </xdr:from>
    <xdr:ext cx="3399118" cy="2066221"/>
    <xdr:pic>
      <xdr:nvPicPr>
        <xdr:cNvPr id="461" name="Picture 460">
          <a:extLst>
            <a:ext uri="{FF2B5EF4-FFF2-40B4-BE49-F238E27FC236}">
              <a16:creationId xmlns:a16="http://schemas.microsoft.com/office/drawing/2014/main" id="{84A19574-DAF1-DD41-B50D-A5433B4EE07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250</xdr:row>
      <xdr:rowOff>186764</xdr:rowOff>
    </xdr:from>
    <xdr:ext cx="3399118" cy="2066221"/>
    <xdr:pic>
      <xdr:nvPicPr>
        <xdr:cNvPr id="462" name="Picture 461">
          <a:extLst>
            <a:ext uri="{FF2B5EF4-FFF2-40B4-BE49-F238E27FC236}">
              <a16:creationId xmlns:a16="http://schemas.microsoft.com/office/drawing/2014/main" id="{22E4603B-2F5D-374C-A2B0-4D207E0B3B6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249</xdr:row>
      <xdr:rowOff>186764</xdr:rowOff>
    </xdr:from>
    <xdr:ext cx="3399118" cy="2066221"/>
    <xdr:pic>
      <xdr:nvPicPr>
        <xdr:cNvPr id="463" name="Picture 462">
          <a:extLst>
            <a:ext uri="{FF2B5EF4-FFF2-40B4-BE49-F238E27FC236}">
              <a16:creationId xmlns:a16="http://schemas.microsoft.com/office/drawing/2014/main" id="{922A480A-EA9F-1748-83E5-368181E0194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284</xdr:row>
      <xdr:rowOff>186764</xdr:rowOff>
    </xdr:from>
    <xdr:ext cx="3399118" cy="2066221"/>
    <xdr:pic>
      <xdr:nvPicPr>
        <xdr:cNvPr id="464" name="Picture 463">
          <a:extLst>
            <a:ext uri="{FF2B5EF4-FFF2-40B4-BE49-F238E27FC236}">
              <a16:creationId xmlns:a16="http://schemas.microsoft.com/office/drawing/2014/main" id="{A0152177-4B0F-9349-83B9-6871D966C7C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291</xdr:row>
      <xdr:rowOff>186764</xdr:rowOff>
    </xdr:from>
    <xdr:ext cx="3399118" cy="2066221"/>
    <xdr:pic>
      <xdr:nvPicPr>
        <xdr:cNvPr id="465" name="Picture 464">
          <a:extLst>
            <a:ext uri="{FF2B5EF4-FFF2-40B4-BE49-F238E27FC236}">
              <a16:creationId xmlns:a16="http://schemas.microsoft.com/office/drawing/2014/main" id="{04DBD57A-A6D3-314B-8566-6BE540D6565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290</xdr:row>
      <xdr:rowOff>186764</xdr:rowOff>
    </xdr:from>
    <xdr:ext cx="3399118" cy="2066221"/>
    <xdr:pic>
      <xdr:nvPicPr>
        <xdr:cNvPr id="466" name="Picture 465">
          <a:extLst>
            <a:ext uri="{FF2B5EF4-FFF2-40B4-BE49-F238E27FC236}">
              <a16:creationId xmlns:a16="http://schemas.microsoft.com/office/drawing/2014/main" id="{06989227-DCA4-994C-862C-AF4A21A0337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289</xdr:row>
      <xdr:rowOff>186764</xdr:rowOff>
    </xdr:from>
    <xdr:ext cx="3399118" cy="2066221"/>
    <xdr:pic>
      <xdr:nvPicPr>
        <xdr:cNvPr id="467" name="Picture 466">
          <a:extLst>
            <a:ext uri="{FF2B5EF4-FFF2-40B4-BE49-F238E27FC236}">
              <a16:creationId xmlns:a16="http://schemas.microsoft.com/office/drawing/2014/main" id="{D3AC7F23-2FBC-8249-BAD5-D7AE025042A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288</xdr:row>
      <xdr:rowOff>186764</xdr:rowOff>
    </xdr:from>
    <xdr:ext cx="3399118" cy="2066221"/>
    <xdr:pic>
      <xdr:nvPicPr>
        <xdr:cNvPr id="468" name="Picture 467">
          <a:extLst>
            <a:ext uri="{FF2B5EF4-FFF2-40B4-BE49-F238E27FC236}">
              <a16:creationId xmlns:a16="http://schemas.microsoft.com/office/drawing/2014/main" id="{FD018E39-F8FC-6149-989F-1880A6E65A5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287</xdr:row>
      <xdr:rowOff>186764</xdr:rowOff>
    </xdr:from>
    <xdr:ext cx="3399118" cy="2066221"/>
    <xdr:pic>
      <xdr:nvPicPr>
        <xdr:cNvPr id="469" name="Picture 468">
          <a:extLst>
            <a:ext uri="{FF2B5EF4-FFF2-40B4-BE49-F238E27FC236}">
              <a16:creationId xmlns:a16="http://schemas.microsoft.com/office/drawing/2014/main" id="{F6E3DE58-6CA2-9940-8297-B917098521B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286</xdr:row>
      <xdr:rowOff>186764</xdr:rowOff>
    </xdr:from>
    <xdr:ext cx="3399118" cy="2066221"/>
    <xdr:pic>
      <xdr:nvPicPr>
        <xdr:cNvPr id="470" name="Picture 469">
          <a:extLst>
            <a:ext uri="{FF2B5EF4-FFF2-40B4-BE49-F238E27FC236}">
              <a16:creationId xmlns:a16="http://schemas.microsoft.com/office/drawing/2014/main" id="{0CF9DA4B-6A8E-5240-B541-FD8C3044355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285</xdr:row>
      <xdr:rowOff>186764</xdr:rowOff>
    </xdr:from>
    <xdr:ext cx="3399118" cy="2066221"/>
    <xdr:pic>
      <xdr:nvPicPr>
        <xdr:cNvPr id="471" name="Picture 470">
          <a:extLst>
            <a:ext uri="{FF2B5EF4-FFF2-40B4-BE49-F238E27FC236}">
              <a16:creationId xmlns:a16="http://schemas.microsoft.com/office/drawing/2014/main" id="{B7A0D7E4-1B75-DC44-9B91-ECE571B9E31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183</xdr:row>
      <xdr:rowOff>709707</xdr:rowOff>
    </xdr:from>
    <xdr:ext cx="6088530" cy="626367"/>
    <xdr:pic>
      <xdr:nvPicPr>
        <xdr:cNvPr id="472" name="Picture 471">
          <a:extLst>
            <a:ext uri="{FF2B5EF4-FFF2-40B4-BE49-F238E27FC236}">
              <a16:creationId xmlns:a16="http://schemas.microsoft.com/office/drawing/2014/main" id="{7F03C9F2-3135-5C47-B09A-F3BFFA916FE0}"/>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184</xdr:row>
      <xdr:rowOff>709707</xdr:rowOff>
    </xdr:from>
    <xdr:ext cx="6088530" cy="616322"/>
    <xdr:pic>
      <xdr:nvPicPr>
        <xdr:cNvPr id="473" name="Picture 472">
          <a:extLst>
            <a:ext uri="{FF2B5EF4-FFF2-40B4-BE49-F238E27FC236}">
              <a16:creationId xmlns:a16="http://schemas.microsoft.com/office/drawing/2014/main" id="{139DDCB8-40C0-5147-B7C3-E2CA9E1D3152}"/>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185</xdr:row>
      <xdr:rowOff>709707</xdr:rowOff>
    </xdr:from>
    <xdr:ext cx="6088530" cy="616322"/>
    <xdr:pic>
      <xdr:nvPicPr>
        <xdr:cNvPr id="474" name="Picture 473">
          <a:extLst>
            <a:ext uri="{FF2B5EF4-FFF2-40B4-BE49-F238E27FC236}">
              <a16:creationId xmlns:a16="http://schemas.microsoft.com/office/drawing/2014/main" id="{704FEE39-717D-8B49-A62F-BE42A17154A9}"/>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9</xdr:row>
      <xdr:rowOff>709707</xdr:rowOff>
    </xdr:from>
    <xdr:ext cx="6088530" cy="616322"/>
    <xdr:pic>
      <xdr:nvPicPr>
        <xdr:cNvPr id="475" name="Picture 474">
          <a:extLst>
            <a:ext uri="{FF2B5EF4-FFF2-40B4-BE49-F238E27FC236}">
              <a16:creationId xmlns:a16="http://schemas.microsoft.com/office/drawing/2014/main" id="{D0C32F47-7BC8-BF4E-B598-161EAC104BDF}"/>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184</xdr:row>
      <xdr:rowOff>709707</xdr:rowOff>
    </xdr:from>
    <xdr:ext cx="6088530" cy="626367"/>
    <xdr:pic>
      <xdr:nvPicPr>
        <xdr:cNvPr id="476" name="Picture 475">
          <a:extLst>
            <a:ext uri="{FF2B5EF4-FFF2-40B4-BE49-F238E27FC236}">
              <a16:creationId xmlns:a16="http://schemas.microsoft.com/office/drawing/2014/main" id="{0032FFD9-9A18-424D-AFFA-584363734DE6}"/>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185</xdr:row>
      <xdr:rowOff>709707</xdr:rowOff>
    </xdr:from>
    <xdr:ext cx="6088530" cy="616322"/>
    <xdr:pic>
      <xdr:nvPicPr>
        <xdr:cNvPr id="477" name="Picture 476">
          <a:extLst>
            <a:ext uri="{FF2B5EF4-FFF2-40B4-BE49-F238E27FC236}">
              <a16:creationId xmlns:a16="http://schemas.microsoft.com/office/drawing/2014/main" id="{A8FC7C38-EA6E-C944-9FA9-BC09974AAD8C}"/>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9</xdr:row>
      <xdr:rowOff>709707</xdr:rowOff>
    </xdr:from>
    <xdr:ext cx="6088530" cy="616322"/>
    <xdr:pic>
      <xdr:nvPicPr>
        <xdr:cNvPr id="478" name="Picture 477">
          <a:extLst>
            <a:ext uri="{FF2B5EF4-FFF2-40B4-BE49-F238E27FC236}">
              <a16:creationId xmlns:a16="http://schemas.microsoft.com/office/drawing/2014/main" id="{2EC4AFF9-8EBD-6242-992C-4F229B2599F6}"/>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234</xdr:row>
      <xdr:rowOff>709707</xdr:rowOff>
    </xdr:from>
    <xdr:ext cx="6088530" cy="616322"/>
    <xdr:pic>
      <xdr:nvPicPr>
        <xdr:cNvPr id="479" name="Picture 478">
          <a:extLst>
            <a:ext uri="{FF2B5EF4-FFF2-40B4-BE49-F238E27FC236}">
              <a16:creationId xmlns:a16="http://schemas.microsoft.com/office/drawing/2014/main" id="{0C928CF5-4486-DD4D-8D71-6386F7AAC41E}"/>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208</xdr:row>
      <xdr:rowOff>709707</xdr:rowOff>
    </xdr:from>
    <xdr:ext cx="6088530" cy="626367"/>
    <xdr:pic>
      <xdr:nvPicPr>
        <xdr:cNvPr id="480" name="Picture 479">
          <a:extLst>
            <a:ext uri="{FF2B5EF4-FFF2-40B4-BE49-F238E27FC236}">
              <a16:creationId xmlns:a16="http://schemas.microsoft.com/office/drawing/2014/main" id="{BCE9A190-5D23-6940-AE2E-F9BD867B8500}"/>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209</xdr:row>
      <xdr:rowOff>709707</xdr:rowOff>
    </xdr:from>
    <xdr:ext cx="6088530" cy="616322"/>
    <xdr:pic>
      <xdr:nvPicPr>
        <xdr:cNvPr id="481" name="Picture 480">
          <a:extLst>
            <a:ext uri="{FF2B5EF4-FFF2-40B4-BE49-F238E27FC236}">
              <a16:creationId xmlns:a16="http://schemas.microsoft.com/office/drawing/2014/main" id="{06FE1AFF-19E4-EB4B-BF72-BE58710856D4}"/>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210</xdr:row>
      <xdr:rowOff>709707</xdr:rowOff>
    </xdr:from>
    <xdr:ext cx="6088530" cy="616322"/>
    <xdr:pic>
      <xdr:nvPicPr>
        <xdr:cNvPr id="482" name="Picture 481">
          <a:extLst>
            <a:ext uri="{FF2B5EF4-FFF2-40B4-BE49-F238E27FC236}">
              <a16:creationId xmlns:a16="http://schemas.microsoft.com/office/drawing/2014/main" id="{0F1CEBBD-D01E-7D4C-8E42-F63EB820FF6D}"/>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211</xdr:row>
      <xdr:rowOff>709707</xdr:rowOff>
    </xdr:from>
    <xdr:ext cx="6088530" cy="616322"/>
    <xdr:pic>
      <xdr:nvPicPr>
        <xdr:cNvPr id="483" name="Picture 482">
          <a:extLst>
            <a:ext uri="{FF2B5EF4-FFF2-40B4-BE49-F238E27FC236}">
              <a16:creationId xmlns:a16="http://schemas.microsoft.com/office/drawing/2014/main" id="{8E71E923-D9A1-0841-AB4B-AAD204A3E86C}"/>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275</xdr:row>
      <xdr:rowOff>186764</xdr:rowOff>
    </xdr:from>
    <xdr:ext cx="3399118" cy="2066221"/>
    <xdr:pic>
      <xdr:nvPicPr>
        <xdr:cNvPr id="484" name="Picture 483">
          <a:extLst>
            <a:ext uri="{FF2B5EF4-FFF2-40B4-BE49-F238E27FC236}">
              <a16:creationId xmlns:a16="http://schemas.microsoft.com/office/drawing/2014/main" id="{E760E3D2-6E40-E342-8826-2ECD4022DD3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317</xdr:row>
      <xdr:rowOff>709707</xdr:rowOff>
    </xdr:from>
    <xdr:ext cx="6088530" cy="626367"/>
    <xdr:pic>
      <xdr:nvPicPr>
        <xdr:cNvPr id="485" name="Picture 484">
          <a:extLst>
            <a:ext uri="{FF2B5EF4-FFF2-40B4-BE49-F238E27FC236}">
              <a16:creationId xmlns:a16="http://schemas.microsoft.com/office/drawing/2014/main" id="{3883DE3C-5701-6649-B02F-B9C7CA710EAC}"/>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318</xdr:row>
      <xdr:rowOff>709707</xdr:rowOff>
    </xdr:from>
    <xdr:ext cx="6088530" cy="616322"/>
    <xdr:pic>
      <xdr:nvPicPr>
        <xdr:cNvPr id="486" name="Picture 485">
          <a:extLst>
            <a:ext uri="{FF2B5EF4-FFF2-40B4-BE49-F238E27FC236}">
              <a16:creationId xmlns:a16="http://schemas.microsoft.com/office/drawing/2014/main" id="{06C593B2-A5EC-744C-8097-A23FB11123A7}"/>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319</xdr:row>
      <xdr:rowOff>709707</xdr:rowOff>
    </xdr:from>
    <xdr:ext cx="6088530" cy="616322"/>
    <xdr:pic>
      <xdr:nvPicPr>
        <xdr:cNvPr id="487" name="Picture 486">
          <a:extLst>
            <a:ext uri="{FF2B5EF4-FFF2-40B4-BE49-F238E27FC236}">
              <a16:creationId xmlns:a16="http://schemas.microsoft.com/office/drawing/2014/main" id="{DE97C180-53FF-D64B-957C-1E65619C90D2}"/>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320</xdr:row>
      <xdr:rowOff>709707</xdr:rowOff>
    </xdr:from>
    <xdr:ext cx="6088530" cy="616322"/>
    <xdr:pic>
      <xdr:nvPicPr>
        <xdr:cNvPr id="488" name="Picture 487">
          <a:extLst>
            <a:ext uri="{FF2B5EF4-FFF2-40B4-BE49-F238E27FC236}">
              <a16:creationId xmlns:a16="http://schemas.microsoft.com/office/drawing/2014/main" id="{F6580CA0-8A91-E34C-AD67-026079C2406A}"/>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262</xdr:row>
      <xdr:rowOff>186764</xdr:rowOff>
    </xdr:from>
    <xdr:ext cx="3399118" cy="2066221"/>
    <xdr:pic>
      <xdr:nvPicPr>
        <xdr:cNvPr id="489" name="Picture 488">
          <a:extLst>
            <a:ext uri="{FF2B5EF4-FFF2-40B4-BE49-F238E27FC236}">
              <a16:creationId xmlns:a16="http://schemas.microsoft.com/office/drawing/2014/main" id="{ED855FD0-05E7-DD4D-AA38-9134EC04325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261</xdr:row>
      <xdr:rowOff>186764</xdr:rowOff>
    </xdr:from>
    <xdr:ext cx="3399118" cy="2066221"/>
    <xdr:pic>
      <xdr:nvPicPr>
        <xdr:cNvPr id="490" name="Picture 489">
          <a:extLst>
            <a:ext uri="{FF2B5EF4-FFF2-40B4-BE49-F238E27FC236}">
              <a16:creationId xmlns:a16="http://schemas.microsoft.com/office/drawing/2014/main" id="{4D9B9076-EAC9-4B4E-AB7B-FF0E626B17E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260</xdr:row>
      <xdr:rowOff>186764</xdr:rowOff>
    </xdr:from>
    <xdr:ext cx="3399118" cy="2066221"/>
    <xdr:pic>
      <xdr:nvPicPr>
        <xdr:cNvPr id="491" name="Picture 490">
          <a:extLst>
            <a:ext uri="{FF2B5EF4-FFF2-40B4-BE49-F238E27FC236}">
              <a16:creationId xmlns:a16="http://schemas.microsoft.com/office/drawing/2014/main" id="{CA3F1DA3-951B-DA4E-81D8-15469F43548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259</xdr:row>
      <xdr:rowOff>186764</xdr:rowOff>
    </xdr:from>
    <xdr:ext cx="3399118" cy="2066221"/>
    <xdr:pic>
      <xdr:nvPicPr>
        <xdr:cNvPr id="492" name="Picture 491">
          <a:extLst>
            <a:ext uri="{FF2B5EF4-FFF2-40B4-BE49-F238E27FC236}">
              <a16:creationId xmlns:a16="http://schemas.microsoft.com/office/drawing/2014/main" id="{34E85757-B1E5-F745-852C-F094DAFA02E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265</xdr:row>
      <xdr:rowOff>186764</xdr:rowOff>
    </xdr:from>
    <xdr:ext cx="3399118" cy="2066221"/>
    <xdr:pic>
      <xdr:nvPicPr>
        <xdr:cNvPr id="493" name="Picture 492">
          <a:extLst>
            <a:ext uri="{FF2B5EF4-FFF2-40B4-BE49-F238E27FC236}">
              <a16:creationId xmlns:a16="http://schemas.microsoft.com/office/drawing/2014/main" id="{B7AE2E1F-5F0E-F349-8AB9-C6A4B5C4B12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264</xdr:row>
      <xdr:rowOff>186764</xdr:rowOff>
    </xdr:from>
    <xdr:ext cx="3399118" cy="2066221"/>
    <xdr:pic>
      <xdr:nvPicPr>
        <xdr:cNvPr id="494" name="Picture 493">
          <a:extLst>
            <a:ext uri="{FF2B5EF4-FFF2-40B4-BE49-F238E27FC236}">
              <a16:creationId xmlns:a16="http://schemas.microsoft.com/office/drawing/2014/main" id="{A8A740F9-23BB-2D43-A18F-6F3F90133D6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263</xdr:row>
      <xdr:rowOff>186764</xdr:rowOff>
    </xdr:from>
    <xdr:ext cx="3399118" cy="2066221"/>
    <xdr:pic>
      <xdr:nvPicPr>
        <xdr:cNvPr id="495" name="Picture 494">
          <a:extLst>
            <a:ext uri="{FF2B5EF4-FFF2-40B4-BE49-F238E27FC236}">
              <a16:creationId xmlns:a16="http://schemas.microsoft.com/office/drawing/2014/main" id="{BACD286B-72D2-094F-8EE9-EC275327E37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266</xdr:row>
      <xdr:rowOff>186764</xdr:rowOff>
    </xdr:from>
    <xdr:ext cx="3399118" cy="2066221"/>
    <xdr:pic>
      <xdr:nvPicPr>
        <xdr:cNvPr id="496" name="Picture 495">
          <a:extLst>
            <a:ext uri="{FF2B5EF4-FFF2-40B4-BE49-F238E27FC236}">
              <a16:creationId xmlns:a16="http://schemas.microsoft.com/office/drawing/2014/main" id="{76063F52-6EAE-0D44-B2EE-211C4541951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267</xdr:row>
      <xdr:rowOff>186764</xdr:rowOff>
    </xdr:from>
    <xdr:ext cx="3399118" cy="2066221"/>
    <xdr:pic>
      <xdr:nvPicPr>
        <xdr:cNvPr id="497" name="Picture 496">
          <a:extLst>
            <a:ext uri="{FF2B5EF4-FFF2-40B4-BE49-F238E27FC236}">
              <a16:creationId xmlns:a16="http://schemas.microsoft.com/office/drawing/2014/main" id="{E10F2D20-6D05-B04C-8AFE-D2D177B77BC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268</xdr:row>
      <xdr:rowOff>186764</xdr:rowOff>
    </xdr:from>
    <xdr:ext cx="3399118" cy="2066221"/>
    <xdr:pic>
      <xdr:nvPicPr>
        <xdr:cNvPr id="498" name="Picture 497">
          <a:extLst>
            <a:ext uri="{FF2B5EF4-FFF2-40B4-BE49-F238E27FC236}">
              <a16:creationId xmlns:a16="http://schemas.microsoft.com/office/drawing/2014/main" id="{C2E4EAB5-E768-674C-8AA6-37710A777D3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272</xdr:row>
      <xdr:rowOff>186764</xdr:rowOff>
    </xdr:from>
    <xdr:ext cx="3399118" cy="2066221"/>
    <xdr:pic>
      <xdr:nvPicPr>
        <xdr:cNvPr id="499" name="Picture 498">
          <a:extLst>
            <a:ext uri="{FF2B5EF4-FFF2-40B4-BE49-F238E27FC236}">
              <a16:creationId xmlns:a16="http://schemas.microsoft.com/office/drawing/2014/main" id="{4FC220D8-4687-9645-86C1-AABC02AB5BF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269</xdr:row>
      <xdr:rowOff>186764</xdr:rowOff>
    </xdr:from>
    <xdr:ext cx="3399118" cy="2066221"/>
    <xdr:pic>
      <xdr:nvPicPr>
        <xdr:cNvPr id="500" name="Picture 499">
          <a:extLst>
            <a:ext uri="{FF2B5EF4-FFF2-40B4-BE49-F238E27FC236}">
              <a16:creationId xmlns:a16="http://schemas.microsoft.com/office/drawing/2014/main" id="{DE5CA22C-0478-5645-AB21-4279DBDE58C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270</xdr:row>
      <xdr:rowOff>186764</xdr:rowOff>
    </xdr:from>
    <xdr:ext cx="3399118" cy="2066221"/>
    <xdr:pic>
      <xdr:nvPicPr>
        <xdr:cNvPr id="501" name="Picture 500">
          <a:extLst>
            <a:ext uri="{FF2B5EF4-FFF2-40B4-BE49-F238E27FC236}">
              <a16:creationId xmlns:a16="http://schemas.microsoft.com/office/drawing/2014/main" id="{E80A5959-CC7E-8D47-B784-1BBDDE038B7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271</xdr:row>
      <xdr:rowOff>186764</xdr:rowOff>
    </xdr:from>
    <xdr:ext cx="3399118" cy="2066221"/>
    <xdr:pic>
      <xdr:nvPicPr>
        <xdr:cNvPr id="502" name="Picture 501">
          <a:extLst>
            <a:ext uri="{FF2B5EF4-FFF2-40B4-BE49-F238E27FC236}">
              <a16:creationId xmlns:a16="http://schemas.microsoft.com/office/drawing/2014/main" id="{11757858-15E2-9348-88A5-021B75CE843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274</xdr:row>
      <xdr:rowOff>186764</xdr:rowOff>
    </xdr:from>
    <xdr:ext cx="3399118" cy="2066221"/>
    <xdr:pic>
      <xdr:nvPicPr>
        <xdr:cNvPr id="503" name="Picture 502">
          <a:extLst>
            <a:ext uri="{FF2B5EF4-FFF2-40B4-BE49-F238E27FC236}">
              <a16:creationId xmlns:a16="http://schemas.microsoft.com/office/drawing/2014/main" id="{04B1C556-B6AA-E248-957D-CAC1BE431B5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273</xdr:row>
      <xdr:rowOff>186764</xdr:rowOff>
    </xdr:from>
    <xdr:ext cx="3399118" cy="2066221"/>
    <xdr:pic>
      <xdr:nvPicPr>
        <xdr:cNvPr id="504" name="Picture 503">
          <a:extLst>
            <a:ext uri="{FF2B5EF4-FFF2-40B4-BE49-F238E27FC236}">
              <a16:creationId xmlns:a16="http://schemas.microsoft.com/office/drawing/2014/main" id="{BF044230-B828-0A45-89A4-33983C83501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277</xdr:row>
      <xdr:rowOff>186764</xdr:rowOff>
    </xdr:from>
    <xdr:ext cx="3399118" cy="2066221"/>
    <xdr:pic>
      <xdr:nvPicPr>
        <xdr:cNvPr id="505" name="Picture 504">
          <a:extLst>
            <a:ext uri="{FF2B5EF4-FFF2-40B4-BE49-F238E27FC236}">
              <a16:creationId xmlns:a16="http://schemas.microsoft.com/office/drawing/2014/main" id="{97145DD9-9C00-7642-9CD0-2749DDA43B6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295</xdr:row>
      <xdr:rowOff>186764</xdr:rowOff>
    </xdr:from>
    <xdr:ext cx="3399118" cy="2066221"/>
    <xdr:pic>
      <xdr:nvPicPr>
        <xdr:cNvPr id="506" name="Picture 505">
          <a:extLst>
            <a:ext uri="{FF2B5EF4-FFF2-40B4-BE49-F238E27FC236}">
              <a16:creationId xmlns:a16="http://schemas.microsoft.com/office/drawing/2014/main" id="{CF4341EF-0EEA-EC48-AB6A-9C26CA189AE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278</xdr:row>
      <xdr:rowOff>186764</xdr:rowOff>
    </xdr:from>
    <xdr:ext cx="3399118" cy="2066221"/>
    <xdr:pic>
      <xdr:nvPicPr>
        <xdr:cNvPr id="507" name="Picture 506">
          <a:extLst>
            <a:ext uri="{FF2B5EF4-FFF2-40B4-BE49-F238E27FC236}">
              <a16:creationId xmlns:a16="http://schemas.microsoft.com/office/drawing/2014/main" id="{DFC566B9-B52A-F044-AC75-FFC6C4088F5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279</xdr:row>
      <xdr:rowOff>186764</xdr:rowOff>
    </xdr:from>
    <xdr:ext cx="3399118" cy="2066221"/>
    <xdr:pic>
      <xdr:nvPicPr>
        <xdr:cNvPr id="508" name="Picture 507">
          <a:extLst>
            <a:ext uri="{FF2B5EF4-FFF2-40B4-BE49-F238E27FC236}">
              <a16:creationId xmlns:a16="http://schemas.microsoft.com/office/drawing/2014/main" id="{3ECEAF66-F9EE-9240-9118-6445CA18D3C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280</xdr:row>
      <xdr:rowOff>186764</xdr:rowOff>
    </xdr:from>
    <xdr:ext cx="3399118" cy="2066221"/>
    <xdr:pic>
      <xdr:nvPicPr>
        <xdr:cNvPr id="509" name="Picture 508">
          <a:extLst>
            <a:ext uri="{FF2B5EF4-FFF2-40B4-BE49-F238E27FC236}">
              <a16:creationId xmlns:a16="http://schemas.microsoft.com/office/drawing/2014/main" id="{5BD19A7A-87A8-D14F-978F-EB32DFE8840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281</xdr:row>
      <xdr:rowOff>186764</xdr:rowOff>
    </xdr:from>
    <xdr:ext cx="3399118" cy="2066221"/>
    <xdr:pic>
      <xdr:nvPicPr>
        <xdr:cNvPr id="510" name="Picture 509">
          <a:extLst>
            <a:ext uri="{FF2B5EF4-FFF2-40B4-BE49-F238E27FC236}">
              <a16:creationId xmlns:a16="http://schemas.microsoft.com/office/drawing/2014/main" id="{94F4E41D-CE72-6A4F-A3E2-8219DFDA0B1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282</xdr:row>
      <xdr:rowOff>186764</xdr:rowOff>
    </xdr:from>
    <xdr:ext cx="3399118" cy="2066221"/>
    <xdr:pic>
      <xdr:nvPicPr>
        <xdr:cNvPr id="511" name="Picture 510">
          <a:extLst>
            <a:ext uri="{FF2B5EF4-FFF2-40B4-BE49-F238E27FC236}">
              <a16:creationId xmlns:a16="http://schemas.microsoft.com/office/drawing/2014/main" id="{170EDC45-86D5-5147-BE74-EDE5F16809A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283</xdr:row>
      <xdr:rowOff>186764</xdr:rowOff>
    </xdr:from>
    <xdr:ext cx="3399118" cy="2066221"/>
    <xdr:pic>
      <xdr:nvPicPr>
        <xdr:cNvPr id="512" name="Picture 511">
          <a:extLst>
            <a:ext uri="{FF2B5EF4-FFF2-40B4-BE49-F238E27FC236}">
              <a16:creationId xmlns:a16="http://schemas.microsoft.com/office/drawing/2014/main" id="{A96E47A6-864D-8C42-95B1-56D5A57C01E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284</xdr:row>
      <xdr:rowOff>186764</xdr:rowOff>
    </xdr:from>
    <xdr:ext cx="3399118" cy="2066221"/>
    <xdr:pic>
      <xdr:nvPicPr>
        <xdr:cNvPr id="513" name="Picture 512">
          <a:extLst>
            <a:ext uri="{FF2B5EF4-FFF2-40B4-BE49-F238E27FC236}">
              <a16:creationId xmlns:a16="http://schemas.microsoft.com/office/drawing/2014/main" id="{00EB6CCA-F015-D640-ABC8-BF6A21F9AF0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285</xdr:row>
      <xdr:rowOff>186764</xdr:rowOff>
    </xdr:from>
    <xdr:ext cx="3399118" cy="2066221"/>
    <xdr:pic>
      <xdr:nvPicPr>
        <xdr:cNvPr id="514" name="Picture 513">
          <a:extLst>
            <a:ext uri="{FF2B5EF4-FFF2-40B4-BE49-F238E27FC236}">
              <a16:creationId xmlns:a16="http://schemas.microsoft.com/office/drawing/2014/main" id="{BBBDFEDB-AAEC-374B-BEDC-BD047168F1A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286</xdr:row>
      <xdr:rowOff>186764</xdr:rowOff>
    </xdr:from>
    <xdr:ext cx="3399118" cy="2066221"/>
    <xdr:pic>
      <xdr:nvPicPr>
        <xdr:cNvPr id="515" name="Picture 514">
          <a:extLst>
            <a:ext uri="{FF2B5EF4-FFF2-40B4-BE49-F238E27FC236}">
              <a16:creationId xmlns:a16="http://schemas.microsoft.com/office/drawing/2014/main" id="{52321323-BBC3-8642-8CF7-6691FD28B74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300</xdr:row>
      <xdr:rowOff>186764</xdr:rowOff>
    </xdr:from>
    <xdr:ext cx="3399118" cy="2066221"/>
    <xdr:pic>
      <xdr:nvPicPr>
        <xdr:cNvPr id="516" name="Picture 515">
          <a:extLst>
            <a:ext uri="{FF2B5EF4-FFF2-40B4-BE49-F238E27FC236}">
              <a16:creationId xmlns:a16="http://schemas.microsoft.com/office/drawing/2014/main" id="{9351FD94-F810-A844-AAAB-3168E96FC6A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296</xdr:row>
      <xdr:rowOff>186764</xdr:rowOff>
    </xdr:from>
    <xdr:ext cx="3399118" cy="2066221"/>
    <xdr:pic>
      <xdr:nvPicPr>
        <xdr:cNvPr id="517" name="Picture 516">
          <a:extLst>
            <a:ext uri="{FF2B5EF4-FFF2-40B4-BE49-F238E27FC236}">
              <a16:creationId xmlns:a16="http://schemas.microsoft.com/office/drawing/2014/main" id="{05F74E82-4F9C-FA41-9BA3-BB252ADA9F3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297</xdr:row>
      <xdr:rowOff>186764</xdr:rowOff>
    </xdr:from>
    <xdr:ext cx="3399118" cy="2066221"/>
    <xdr:pic>
      <xdr:nvPicPr>
        <xdr:cNvPr id="518" name="Picture 517">
          <a:extLst>
            <a:ext uri="{FF2B5EF4-FFF2-40B4-BE49-F238E27FC236}">
              <a16:creationId xmlns:a16="http://schemas.microsoft.com/office/drawing/2014/main" id="{8F957104-1133-FC4F-A165-C1AAF8A471D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298</xdr:row>
      <xdr:rowOff>186764</xdr:rowOff>
    </xdr:from>
    <xdr:ext cx="3399118" cy="2066221"/>
    <xdr:pic>
      <xdr:nvPicPr>
        <xdr:cNvPr id="519" name="Picture 518">
          <a:extLst>
            <a:ext uri="{FF2B5EF4-FFF2-40B4-BE49-F238E27FC236}">
              <a16:creationId xmlns:a16="http://schemas.microsoft.com/office/drawing/2014/main" id="{90716E1F-7350-F14F-8504-FC1392FDE4F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299</xdr:row>
      <xdr:rowOff>186764</xdr:rowOff>
    </xdr:from>
    <xdr:ext cx="3399118" cy="2066221"/>
    <xdr:pic>
      <xdr:nvPicPr>
        <xdr:cNvPr id="520" name="Picture 519">
          <a:extLst>
            <a:ext uri="{FF2B5EF4-FFF2-40B4-BE49-F238E27FC236}">
              <a16:creationId xmlns:a16="http://schemas.microsoft.com/office/drawing/2014/main" id="{12BCFFC2-ED20-6442-A386-AC1B8FD18ED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308</xdr:row>
      <xdr:rowOff>186764</xdr:rowOff>
    </xdr:from>
    <xdr:ext cx="3399118" cy="2066221"/>
    <xdr:pic>
      <xdr:nvPicPr>
        <xdr:cNvPr id="521" name="Picture 520">
          <a:extLst>
            <a:ext uri="{FF2B5EF4-FFF2-40B4-BE49-F238E27FC236}">
              <a16:creationId xmlns:a16="http://schemas.microsoft.com/office/drawing/2014/main" id="{3056A98D-1CF0-6049-B132-E0D14447BE1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301</xdr:row>
      <xdr:rowOff>186764</xdr:rowOff>
    </xdr:from>
    <xdr:ext cx="3399118" cy="2066221"/>
    <xdr:pic>
      <xdr:nvPicPr>
        <xdr:cNvPr id="522" name="Picture 521">
          <a:extLst>
            <a:ext uri="{FF2B5EF4-FFF2-40B4-BE49-F238E27FC236}">
              <a16:creationId xmlns:a16="http://schemas.microsoft.com/office/drawing/2014/main" id="{814A9E6B-AB2C-1446-9325-4F9888A2899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302</xdr:row>
      <xdr:rowOff>186764</xdr:rowOff>
    </xdr:from>
    <xdr:ext cx="3399118" cy="2066221"/>
    <xdr:pic>
      <xdr:nvPicPr>
        <xdr:cNvPr id="523" name="Picture 522">
          <a:extLst>
            <a:ext uri="{FF2B5EF4-FFF2-40B4-BE49-F238E27FC236}">
              <a16:creationId xmlns:a16="http://schemas.microsoft.com/office/drawing/2014/main" id="{63AF1A53-F2C8-4340-9883-FDAF8361857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303</xdr:row>
      <xdr:rowOff>186764</xdr:rowOff>
    </xdr:from>
    <xdr:ext cx="3399118" cy="2066221"/>
    <xdr:pic>
      <xdr:nvPicPr>
        <xdr:cNvPr id="524" name="Picture 523">
          <a:extLst>
            <a:ext uri="{FF2B5EF4-FFF2-40B4-BE49-F238E27FC236}">
              <a16:creationId xmlns:a16="http://schemas.microsoft.com/office/drawing/2014/main" id="{C9C249B0-34F9-B446-A661-A5E49E88A0A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304</xdr:row>
      <xdr:rowOff>186764</xdr:rowOff>
    </xdr:from>
    <xdr:ext cx="3399118" cy="2066221"/>
    <xdr:pic>
      <xdr:nvPicPr>
        <xdr:cNvPr id="525" name="Picture 524">
          <a:extLst>
            <a:ext uri="{FF2B5EF4-FFF2-40B4-BE49-F238E27FC236}">
              <a16:creationId xmlns:a16="http://schemas.microsoft.com/office/drawing/2014/main" id="{AF12706E-9234-A941-8A6F-A8D1F53D4FC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305</xdr:row>
      <xdr:rowOff>186764</xdr:rowOff>
    </xdr:from>
    <xdr:ext cx="3399118" cy="2066221"/>
    <xdr:pic>
      <xdr:nvPicPr>
        <xdr:cNvPr id="526" name="Picture 525">
          <a:extLst>
            <a:ext uri="{FF2B5EF4-FFF2-40B4-BE49-F238E27FC236}">
              <a16:creationId xmlns:a16="http://schemas.microsoft.com/office/drawing/2014/main" id="{748A3AE2-F0DA-824F-90E3-42497B44F9C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306</xdr:row>
      <xdr:rowOff>186764</xdr:rowOff>
    </xdr:from>
    <xdr:ext cx="3399118" cy="2066221"/>
    <xdr:pic>
      <xdr:nvPicPr>
        <xdr:cNvPr id="527" name="Picture 526">
          <a:extLst>
            <a:ext uri="{FF2B5EF4-FFF2-40B4-BE49-F238E27FC236}">
              <a16:creationId xmlns:a16="http://schemas.microsoft.com/office/drawing/2014/main" id="{2ABEC25F-C567-4440-9DE4-472E00D992B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307</xdr:row>
      <xdr:rowOff>186764</xdr:rowOff>
    </xdr:from>
    <xdr:ext cx="3399118" cy="2066221"/>
    <xdr:pic>
      <xdr:nvPicPr>
        <xdr:cNvPr id="528" name="Picture 527">
          <a:extLst>
            <a:ext uri="{FF2B5EF4-FFF2-40B4-BE49-F238E27FC236}">
              <a16:creationId xmlns:a16="http://schemas.microsoft.com/office/drawing/2014/main" id="{2EEF71C3-9DF7-F648-B5A8-FF72C5932BF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316</xdr:row>
      <xdr:rowOff>186764</xdr:rowOff>
    </xdr:from>
    <xdr:ext cx="3399118" cy="2066221"/>
    <xdr:pic>
      <xdr:nvPicPr>
        <xdr:cNvPr id="529" name="Picture 528">
          <a:extLst>
            <a:ext uri="{FF2B5EF4-FFF2-40B4-BE49-F238E27FC236}">
              <a16:creationId xmlns:a16="http://schemas.microsoft.com/office/drawing/2014/main" id="{F9D4F299-DB0C-D544-88DF-5D8AF480766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309</xdr:row>
      <xdr:rowOff>186764</xdr:rowOff>
    </xdr:from>
    <xdr:ext cx="3399118" cy="2066221"/>
    <xdr:pic>
      <xdr:nvPicPr>
        <xdr:cNvPr id="530" name="Picture 529">
          <a:extLst>
            <a:ext uri="{FF2B5EF4-FFF2-40B4-BE49-F238E27FC236}">
              <a16:creationId xmlns:a16="http://schemas.microsoft.com/office/drawing/2014/main" id="{4E96010C-98E0-3341-ADF6-F2E230514EF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310</xdr:row>
      <xdr:rowOff>186764</xdr:rowOff>
    </xdr:from>
    <xdr:ext cx="3399118" cy="2066221"/>
    <xdr:pic>
      <xdr:nvPicPr>
        <xdr:cNvPr id="531" name="Picture 530">
          <a:extLst>
            <a:ext uri="{FF2B5EF4-FFF2-40B4-BE49-F238E27FC236}">
              <a16:creationId xmlns:a16="http://schemas.microsoft.com/office/drawing/2014/main" id="{57ECBBF4-46B0-D344-8B9A-8684F1BD245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311</xdr:row>
      <xdr:rowOff>186764</xdr:rowOff>
    </xdr:from>
    <xdr:ext cx="3399118" cy="2066221"/>
    <xdr:pic>
      <xdr:nvPicPr>
        <xdr:cNvPr id="532" name="Picture 531">
          <a:extLst>
            <a:ext uri="{FF2B5EF4-FFF2-40B4-BE49-F238E27FC236}">
              <a16:creationId xmlns:a16="http://schemas.microsoft.com/office/drawing/2014/main" id="{2AAE3209-F13E-5240-A14B-896D2255B83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312</xdr:row>
      <xdr:rowOff>186764</xdr:rowOff>
    </xdr:from>
    <xdr:ext cx="3399118" cy="2066221"/>
    <xdr:pic>
      <xdr:nvPicPr>
        <xdr:cNvPr id="533" name="Picture 532">
          <a:extLst>
            <a:ext uri="{FF2B5EF4-FFF2-40B4-BE49-F238E27FC236}">
              <a16:creationId xmlns:a16="http://schemas.microsoft.com/office/drawing/2014/main" id="{9FD173E2-1B9A-3142-8D9B-E8333BA40D8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313</xdr:row>
      <xdr:rowOff>186764</xdr:rowOff>
    </xdr:from>
    <xdr:ext cx="3399118" cy="2066221"/>
    <xdr:pic>
      <xdr:nvPicPr>
        <xdr:cNvPr id="534" name="Picture 533">
          <a:extLst>
            <a:ext uri="{FF2B5EF4-FFF2-40B4-BE49-F238E27FC236}">
              <a16:creationId xmlns:a16="http://schemas.microsoft.com/office/drawing/2014/main" id="{AD9B237C-08B7-624A-80DB-2A90CB75636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314</xdr:row>
      <xdr:rowOff>186764</xdr:rowOff>
    </xdr:from>
    <xdr:ext cx="3399118" cy="2066221"/>
    <xdr:pic>
      <xdr:nvPicPr>
        <xdr:cNvPr id="535" name="Picture 534">
          <a:extLst>
            <a:ext uri="{FF2B5EF4-FFF2-40B4-BE49-F238E27FC236}">
              <a16:creationId xmlns:a16="http://schemas.microsoft.com/office/drawing/2014/main" id="{E01F63C9-96FF-EC4A-861C-F8E0DD8295B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315</xdr:row>
      <xdr:rowOff>186764</xdr:rowOff>
    </xdr:from>
    <xdr:ext cx="3399118" cy="2066221"/>
    <xdr:pic>
      <xdr:nvPicPr>
        <xdr:cNvPr id="536" name="Picture 535">
          <a:extLst>
            <a:ext uri="{FF2B5EF4-FFF2-40B4-BE49-F238E27FC236}">
              <a16:creationId xmlns:a16="http://schemas.microsoft.com/office/drawing/2014/main" id="{A1EE289B-0CE8-6A4D-AD31-3A4A8354622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33</xdr:col>
      <xdr:colOff>435429</xdr:colOff>
      <xdr:row>209</xdr:row>
      <xdr:rowOff>308429</xdr:rowOff>
    </xdr:from>
    <xdr:ext cx="2729364" cy="2145312"/>
    <xdr:pic>
      <xdr:nvPicPr>
        <xdr:cNvPr id="537" name="Picture 536">
          <a:extLst>
            <a:ext uri="{FF2B5EF4-FFF2-40B4-BE49-F238E27FC236}">
              <a16:creationId xmlns:a16="http://schemas.microsoft.com/office/drawing/2014/main" id="{D9D732A8-7B4E-0341-B5F2-76C5CD3F0872}"/>
            </a:ext>
          </a:extLst>
        </xdr:cNvPr>
        <xdr:cNvPicPr>
          <a:picLocks noChangeAspect="1"/>
        </xdr:cNvPicPr>
      </xdr:nvPicPr>
      <xdr:blipFill>
        <a:blip xmlns:r="http://schemas.openxmlformats.org/officeDocument/2006/relationships" r:embed="rId3"/>
        <a:stretch>
          <a:fillRect/>
        </a:stretch>
      </xdr:blipFill>
      <xdr:spPr>
        <a:xfrm>
          <a:off x="68422762" y="550333"/>
          <a:ext cx="2729364" cy="2145312"/>
        </a:xfrm>
        <a:prstGeom prst="rect">
          <a:avLst/>
        </a:prstGeom>
      </xdr:spPr>
    </xdr:pic>
    <xdr:clientData/>
  </xdr:oneCellAnchor>
  <xdr:oneCellAnchor>
    <xdr:from>
      <xdr:col>33</xdr:col>
      <xdr:colOff>435429</xdr:colOff>
      <xdr:row>210</xdr:row>
      <xdr:rowOff>308429</xdr:rowOff>
    </xdr:from>
    <xdr:ext cx="2729364" cy="2110154"/>
    <xdr:pic>
      <xdr:nvPicPr>
        <xdr:cNvPr id="538" name="Picture 537">
          <a:extLst>
            <a:ext uri="{FF2B5EF4-FFF2-40B4-BE49-F238E27FC236}">
              <a16:creationId xmlns:a16="http://schemas.microsoft.com/office/drawing/2014/main" id="{241508BB-CEA2-7047-A4B4-247CC0BBF982}"/>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211</xdr:row>
      <xdr:rowOff>308429</xdr:rowOff>
    </xdr:from>
    <xdr:ext cx="2729364" cy="2110154"/>
    <xdr:pic>
      <xdr:nvPicPr>
        <xdr:cNvPr id="539" name="Picture 538">
          <a:extLst>
            <a:ext uri="{FF2B5EF4-FFF2-40B4-BE49-F238E27FC236}">
              <a16:creationId xmlns:a16="http://schemas.microsoft.com/office/drawing/2014/main" id="{CC0EE0B4-AD42-DB44-A7BA-81D30A9C44E3}"/>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326</xdr:row>
      <xdr:rowOff>308429</xdr:rowOff>
    </xdr:from>
    <xdr:ext cx="2729364" cy="2110154"/>
    <xdr:pic>
      <xdr:nvPicPr>
        <xdr:cNvPr id="540" name="Picture 539">
          <a:extLst>
            <a:ext uri="{FF2B5EF4-FFF2-40B4-BE49-F238E27FC236}">
              <a16:creationId xmlns:a16="http://schemas.microsoft.com/office/drawing/2014/main" id="{CCAC741A-5261-A145-91C7-DBE27ACC7600}"/>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327</xdr:row>
      <xdr:rowOff>308429</xdr:rowOff>
    </xdr:from>
    <xdr:ext cx="2729364" cy="2110154"/>
    <xdr:pic>
      <xdr:nvPicPr>
        <xdr:cNvPr id="541" name="Picture 540">
          <a:extLst>
            <a:ext uri="{FF2B5EF4-FFF2-40B4-BE49-F238E27FC236}">
              <a16:creationId xmlns:a16="http://schemas.microsoft.com/office/drawing/2014/main" id="{9F86D446-E24A-AC43-A928-A375EFF3AB1C}"/>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328</xdr:row>
      <xdr:rowOff>308429</xdr:rowOff>
    </xdr:from>
    <xdr:ext cx="2729364" cy="2110154"/>
    <xdr:pic>
      <xdr:nvPicPr>
        <xdr:cNvPr id="542" name="Picture 541">
          <a:extLst>
            <a:ext uri="{FF2B5EF4-FFF2-40B4-BE49-F238E27FC236}">
              <a16:creationId xmlns:a16="http://schemas.microsoft.com/office/drawing/2014/main" id="{1258733C-D676-3B47-A0BB-44C0FB9DEF8A}"/>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329</xdr:row>
      <xdr:rowOff>308429</xdr:rowOff>
    </xdr:from>
    <xdr:ext cx="2729364" cy="2110154"/>
    <xdr:pic>
      <xdr:nvPicPr>
        <xdr:cNvPr id="543" name="Picture 542">
          <a:extLst>
            <a:ext uri="{FF2B5EF4-FFF2-40B4-BE49-F238E27FC236}">
              <a16:creationId xmlns:a16="http://schemas.microsoft.com/office/drawing/2014/main" id="{DB9ABF25-5F35-B143-A2F2-6DD84E930A3B}"/>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186</xdr:row>
      <xdr:rowOff>308429</xdr:rowOff>
    </xdr:from>
    <xdr:ext cx="2729364" cy="2110154"/>
    <xdr:pic>
      <xdr:nvPicPr>
        <xdr:cNvPr id="544" name="Picture 543">
          <a:extLst>
            <a:ext uri="{FF2B5EF4-FFF2-40B4-BE49-F238E27FC236}">
              <a16:creationId xmlns:a16="http://schemas.microsoft.com/office/drawing/2014/main" id="{349AC3CC-6C22-9346-90EB-635B7B9EB72E}"/>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187</xdr:row>
      <xdr:rowOff>308429</xdr:rowOff>
    </xdr:from>
    <xdr:ext cx="2729364" cy="2110154"/>
    <xdr:pic>
      <xdr:nvPicPr>
        <xdr:cNvPr id="545" name="Picture 544">
          <a:extLst>
            <a:ext uri="{FF2B5EF4-FFF2-40B4-BE49-F238E27FC236}">
              <a16:creationId xmlns:a16="http://schemas.microsoft.com/office/drawing/2014/main" id="{60D400DE-0B92-1E4A-B6EE-A2725D1CF44F}"/>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188</xdr:row>
      <xdr:rowOff>308429</xdr:rowOff>
    </xdr:from>
    <xdr:ext cx="2729364" cy="2110154"/>
    <xdr:pic>
      <xdr:nvPicPr>
        <xdr:cNvPr id="546" name="Picture 545">
          <a:extLst>
            <a:ext uri="{FF2B5EF4-FFF2-40B4-BE49-F238E27FC236}">
              <a16:creationId xmlns:a16="http://schemas.microsoft.com/office/drawing/2014/main" id="{5939044E-40CB-D548-8EB6-8F926409E1D9}"/>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189</xdr:row>
      <xdr:rowOff>308429</xdr:rowOff>
    </xdr:from>
    <xdr:ext cx="2729364" cy="2110154"/>
    <xdr:pic>
      <xdr:nvPicPr>
        <xdr:cNvPr id="547" name="Picture 546">
          <a:extLst>
            <a:ext uri="{FF2B5EF4-FFF2-40B4-BE49-F238E27FC236}">
              <a16:creationId xmlns:a16="http://schemas.microsoft.com/office/drawing/2014/main" id="{F306C57D-0702-644D-8E61-5B5CE77899B7}"/>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190</xdr:row>
      <xdr:rowOff>308429</xdr:rowOff>
    </xdr:from>
    <xdr:ext cx="2729364" cy="2110154"/>
    <xdr:pic>
      <xdr:nvPicPr>
        <xdr:cNvPr id="548" name="Picture 547">
          <a:extLst>
            <a:ext uri="{FF2B5EF4-FFF2-40B4-BE49-F238E27FC236}">
              <a16:creationId xmlns:a16="http://schemas.microsoft.com/office/drawing/2014/main" id="{FB97F0DA-627F-5847-9101-D17C51A945DB}"/>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191</xdr:row>
      <xdr:rowOff>308429</xdr:rowOff>
    </xdr:from>
    <xdr:ext cx="2729364" cy="2110154"/>
    <xdr:pic>
      <xdr:nvPicPr>
        <xdr:cNvPr id="549" name="Picture 548">
          <a:extLst>
            <a:ext uri="{FF2B5EF4-FFF2-40B4-BE49-F238E27FC236}">
              <a16:creationId xmlns:a16="http://schemas.microsoft.com/office/drawing/2014/main" id="{E40E9992-F44C-C34F-9D66-128AF0803EB4}"/>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192</xdr:row>
      <xdr:rowOff>308429</xdr:rowOff>
    </xdr:from>
    <xdr:ext cx="2729364" cy="2110154"/>
    <xdr:pic>
      <xdr:nvPicPr>
        <xdr:cNvPr id="550" name="Picture 549">
          <a:extLst>
            <a:ext uri="{FF2B5EF4-FFF2-40B4-BE49-F238E27FC236}">
              <a16:creationId xmlns:a16="http://schemas.microsoft.com/office/drawing/2014/main" id="{1FC781A6-19E0-5B45-82E6-04DF3A765D92}"/>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193</xdr:row>
      <xdr:rowOff>308429</xdr:rowOff>
    </xdr:from>
    <xdr:ext cx="2729364" cy="2110154"/>
    <xdr:pic>
      <xdr:nvPicPr>
        <xdr:cNvPr id="551" name="Picture 550">
          <a:extLst>
            <a:ext uri="{FF2B5EF4-FFF2-40B4-BE49-F238E27FC236}">
              <a16:creationId xmlns:a16="http://schemas.microsoft.com/office/drawing/2014/main" id="{3B810D24-D835-AD4A-B2F3-CFA6A19BE509}"/>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33</xdr:col>
      <xdr:colOff>435429</xdr:colOff>
      <xdr:row>330</xdr:row>
      <xdr:rowOff>308429</xdr:rowOff>
    </xdr:from>
    <xdr:ext cx="2729364" cy="2110154"/>
    <xdr:pic>
      <xdr:nvPicPr>
        <xdr:cNvPr id="552" name="Picture 551">
          <a:extLst>
            <a:ext uri="{FF2B5EF4-FFF2-40B4-BE49-F238E27FC236}">
              <a16:creationId xmlns:a16="http://schemas.microsoft.com/office/drawing/2014/main" id="{BBC61D8E-C795-7B41-BCDB-8395767F5B28}"/>
            </a:ext>
          </a:extLst>
        </xdr:cNvPr>
        <xdr:cNvPicPr>
          <a:picLocks noChangeAspect="1"/>
        </xdr:cNvPicPr>
      </xdr:nvPicPr>
      <xdr:blipFill>
        <a:blip xmlns:r="http://schemas.openxmlformats.org/officeDocument/2006/relationships" r:embed="rId3"/>
        <a:stretch>
          <a:fillRect/>
        </a:stretch>
      </xdr:blipFill>
      <xdr:spPr>
        <a:xfrm>
          <a:off x="68422762" y="550333"/>
          <a:ext cx="2729364" cy="2110154"/>
        </a:xfrm>
        <a:prstGeom prst="rect">
          <a:avLst/>
        </a:prstGeom>
      </xdr:spPr>
    </xdr:pic>
    <xdr:clientData/>
  </xdr:oneCellAnchor>
  <xdr:oneCellAnchor>
    <xdr:from>
      <xdr:col>28</xdr:col>
      <xdr:colOff>261471</xdr:colOff>
      <xdr:row>258</xdr:row>
      <xdr:rowOff>186764</xdr:rowOff>
    </xdr:from>
    <xdr:ext cx="3399118" cy="2066221"/>
    <xdr:pic>
      <xdr:nvPicPr>
        <xdr:cNvPr id="553" name="Picture 552">
          <a:extLst>
            <a:ext uri="{FF2B5EF4-FFF2-40B4-BE49-F238E27FC236}">
              <a16:creationId xmlns:a16="http://schemas.microsoft.com/office/drawing/2014/main" id="{C4DD9F8C-91E2-6D47-9F57-F3B9AFA7A87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257</xdr:row>
      <xdr:rowOff>186764</xdr:rowOff>
    </xdr:from>
    <xdr:ext cx="3399118" cy="2066221"/>
    <xdr:pic>
      <xdr:nvPicPr>
        <xdr:cNvPr id="554" name="Picture 553">
          <a:extLst>
            <a:ext uri="{FF2B5EF4-FFF2-40B4-BE49-F238E27FC236}">
              <a16:creationId xmlns:a16="http://schemas.microsoft.com/office/drawing/2014/main" id="{DE19235F-FED8-ED45-B088-08270AF8E02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255</xdr:row>
      <xdr:rowOff>186764</xdr:rowOff>
    </xdr:from>
    <xdr:ext cx="3399118" cy="2066221"/>
    <xdr:pic>
      <xdr:nvPicPr>
        <xdr:cNvPr id="555" name="Picture 554">
          <a:extLst>
            <a:ext uri="{FF2B5EF4-FFF2-40B4-BE49-F238E27FC236}">
              <a16:creationId xmlns:a16="http://schemas.microsoft.com/office/drawing/2014/main" id="{B4456FEC-AB00-6841-AD00-25CD1A1BCE9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256</xdr:row>
      <xdr:rowOff>186764</xdr:rowOff>
    </xdr:from>
    <xdr:ext cx="3399118" cy="2066221"/>
    <xdr:pic>
      <xdr:nvPicPr>
        <xdr:cNvPr id="556" name="Picture 555">
          <a:extLst>
            <a:ext uri="{FF2B5EF4-FFF2-40B4-BE49-F238E27FC236}">
              <a16:creationId xmlns:a16="http://schemas.microsoft.com/office/drawing/2014/main" id="{33DD56A5-E6AC-584A-A61E-ACE788D555D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254</xdr:row>
      <xdr:rowOff>186764</xdr:rowOff>
    </xdr:from>
    <xdr:ext cx="3399118" cy="2066221"/>
    <xdr:pic>
      <xdr:nvPicPr>
        <xdr:cNvPr id="557" name="Picture 556">
          <a:extLst>
            <a:ext uri="{FF2B5EF4-FFF2-40B4-BE49-F238E27FC236}">
              <a16:creationId xmlns:a16="http://schemas.microsoft.com/office/drawing/2014/main" id="{5E99E2D2-6244-2E40-812C-1FDDA471CB6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253</xdr:row>
      <xdr:rowOff>186764</xdr:rowOff>
    </xdr:from>
    <xdr:ext cx="3399118" cy="2066221"/>
    <xdr:pic>
      <xdr:nvPicPr>
        <xdr:cNvPr id="558" name="Picture 557">
          <a:extLst>
            <a:ext uri="{FF2B5EF4-FFF2-40B4-BE49-F238E27FC236}">
              <a16:creationId xmlns:a16="http://schemas.microsoft.com/office/drawing/2014/main" id="{0FF5FB1E-9539-F449-8C88-059ACEFCAA5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252</xdr:row>
      <xdr:rowOff>186764</xdr:rowOff>
    </xdr:from>
    <xdr:ext cx="3399118" cy="2066221"/>
    <xdr:pic>
      <xdr:nvPicPr>
        <xdr:cNvPr id="559" name="Picture 558">
          <a:extLst>
            <a:ext uri="{FF2B5EF4-FFF2-40B4-BE49-F238E27FC236}">
              <a16:creationId xmlns:a16="http://schemas.microsoft.com/office/drawing/2014/main" id="{E6D34315-2692-994A-A990-AC51E04B8AA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287</xdr:row>
      <xdr:rowOff>186764</xdr:rowOff>
    </xdr:from>
    <xdr:ext cx="3399118" cy="2066221"/>
    <xdr:pic>
      <xdr:nvPicPr>
        <xdr:cNvPr id="560" name="Picture 559">
          <a:extLst>
            <a:ext uri="{FF2B5EF4-FFF2-40B4-BE49-F238E27FC236}">
              <a16:creationId xmlns:a16="http://schemas.microsoft.com/office/drawing/2014/main" id="{B9E30AD6-01D2-BF48-9950-72C2C9091CF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294</xdr:row>
      <xdr:rowOff>186764</xdr:rowOff>
    </xdr:from>
    <xdr:ext cx="3399118" cy="2066221"/>
    <xdr:pic>
      <xdr:nvPicPr>
        <xdr:cNvPr id="561" name="Picture 560">
          <a:extLst>
            <a:ext uri="{FF2B5EF4-FFF2-40B4-BE49-F238E27FC236}">
              <a16:creationId xmlns:a16="http://schemas.microsoft.com/office/drawing/2014/main" id="{19A4E7E6-2197-FC4A-A93A-DF8D1786E66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293</xdr:row>
      <xdr:rowOff>186764</xdr:rowOff>
    </xdr:from>
    <xdr:ext cx="3399118" cy="2066221"/>
    <xdr:pic>
      <xdr:nvPicPr>
        <xdr:cNvPr id="562" name="Picture 561">
          <a:extLst>
            <a:ext uri="{FF2B5EF4-FFF2-40B4-BE49-F238E27FC236}">
              <a16:creationId xmlns:a16="http://schemas.microsoft.com/office/drawing/2014/main" id="{92D3AD93-239F-444D-8212-1C0DC731302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292</xdr:row>
      <xdr:rowOff>186764</xdr:rowOff>
    </xdr:from>
    <xdr:ext cx="3399118" cy="2066221"/>
    <xdr:pic>
      <xdr:nvPicPr>
        <xdr:cNvPr id="563" name="Picture 562">
          <a:extLst>
            <a:ext uri="{FF2B5EF4-FFF2-40B4-BE49-F238E27FC236}">
              <a16:creationId xmlns:a16="http://schemas.microsoft.com/office/drawing/2014/main" id="{9259FB81-21E2-CF40-9ED5-88D3788A506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291</xdr:row>
      <xdr:rowOff>186764</xdr:rowOff>
    </xdr:from>
    <xdr:ext cx="3399118" cy="2066221"/>
    <xdr:pic>
      <xdr:nvPicPr>
        <xdr:cNvPr id="564" name="Picture 563">
          <a:extLst>
            <a:ext uri="{FF2B5EF4-FFF2-40B4-BE49-F238E27FC236}">
              <a16:creationId xmlns:a16="http://schemas.microsoft.com/office/drawing/2014/main" id="{F98E25E3-1D2D-4D4D-8F9D-8581A632643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290</xdr:row>
      <xdr:rowOff>186764</xdr:rowOff>
    </xdr:from>
    <xdr:ext cx="3399118" cy="2066221"/>
    <xdr:pic>
      <xdr:nvPicPr>
        <xdr:cNvPr id="565" name="Picture 564">
          <a:extLst>
            <a:ext uri="{FF2B5EF4-FFF2-40B4-BE49-F238E27FC236}">
              <a16:creationId xmlns:a16="http://schemas.microsoft.com/office/drawing/2014/main" id="{1FAF9897-8D41-EF41-88D1-E8181D2ADCF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289</xdr:row>
      <xdr:rowOff>186764</xdr:rowOff>
    </xdr:from>
    <xdr:ext cx="3399118" cy="2066221"/>
    <xdr:pic>
      <xdr:nvPicPr>
        <xdr:cNvPr id="566" name="Picture 565">
          <a:extLst>
            <a:ext uri="{FF2B5EF4-FFF2-40B4-BE49-F238E27FC236}">
              <a16:creationId xmlns:a16="http://schemas.microsoft.com/office/drawing/2014/main" id="{F39773FB-DE00-4246-B8FE-982B10F73B0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288</xdr:row>
      <xdr:rowOff>186764</xdr:rowOff>
    </xdr:from>
    <xdr:ext cx="3399118" cy="2066221"/>
    <xdr:pic>
      <xdr:nvPicPr>
        <xdr:cNvPr id="567" name="Picture 566">
          <a:extLst>
            <a:ext uri="{FF2B5EF4-FFF2-40B4-BE49-F238E27FC236}">
              <a16:creationId xmlns:a16="http://schemas.microsoft.com/office/drawing/2014/main" id="{5E356C1B-6693-804A-BF52-67ED696EF87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9</xdr:row>
      <xdr:rowOff>709707</xdr:rowOff>
    </xdr:from>
    <xdr:ext cx="6088530" cy="626367"/>
    <xdr:pic>
      <xdr:nvPicPr>
        <xdr:cNvPr id="568" name="Picture 567">
          <a:extLst>
            <a:ext uri="{FF2B5EF4-FFF2-40B4-BE49-F238E27FC236}">
              <a16:creationId xmlns:a16="http://schemas.microsoft.com/office/drawing/2014/main" id="{813EF4C6-E73D-AA43-8008-1BA675267944}"/>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234</xdr:row>
      <xdr:rowOff>709707</xdr:rowOff>
    </xdr:from>
    <xdr:ext cx="6088530" cy="616322"/>
    <xdr:pic>
      <xdr:nvPicPr>
        <xdr:cNvPr id="569" name="Picture 568">
          <a:extLst>
            <a:ext uri="{FF2B5EF4-FFF2-40B4-BE49-F238E27FC236}">
              <a16:creationId xmlns:a16="http://schemas.microsoft.com/office/drawing/2014/main" id="{F1657D97-7E16-7745-B065-198AC7069BCD}"/>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235</xdr:row>
      <xdr:rowOff>709707</xdr:rowOff>
    </xdr:from>
    <xdr:ext cx="6088530" cy="616322"/>
    <xdr:pic>
      <xdr:nvPicPr>
        <xdr:cNvPr id="570" name="Picture 569">
          <a:extLst>
            <a:ext uri="{FF2B5EF4-FFF2-40B4-BE49-F238E27FC236}">
              <a16:creationId xmlns:a16="http://schemas.microsoft.com/office/drawing/2014/main" id="{10206350-A3D0-C249-9FC0-7A8D20E39387}"/>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194</xdr:row>
      <xdr:rowOff>709707</xdr:rowOff>
    </xdr:from>
    <xdr:ext cx="6088530" cy="616322"/>
    <xdr:pic>
      <xdr:nvPicPr>
        <xdr:cNvPr id="571" name="Picture 570">
          <a:extLst>
            <a:ext uri="{FF2B5EF4-FFF2-40B4-BE49-F238E27FC236}">
              <a16:creationId xmlns:a16="http://schemas.microsoft.com/office/drawing/2014/main" id="{405E7E67-A535-1546-AF6D-C0CFFDE92AD0}"/>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234</xdr:row>
      <xdr:rowOff>709707</xdr:rowOff>
    </xdr:from>
    <xdr:ext cx="6088530" cy="626367"/>
    <xdr:pic>
      <xdr:nvPicPr>
        <xdr:cNvPr id="572" name="Picture 571">
          <a:extLst>
            <a:ext uri="{FF2B5EF4-FFF2-40B4-BE49-F238E27FC236}">
              <a16:creationId xmlns:a16="http://schemas.microsoft.com/office/drawing/2014/main" id="{A629F865-9175-4242-9E25-AF317F636785}"/>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235</xdr:row>
      <xdr:rowOff>709707</xdr:rowOff>
    </xdr:from>
    <xdr:ext cx="6088530" cy="616322"/>
    <xdr:pic>
      <xdr:nvPicPr>
        <xdr:cNvPr id="573" name="Picture 572">
          <a:extLst>
            <a:ext uri="{FF2B5EF4-FFF2-40B4-BE49-F238E27FC236}">
              <a16:creationId xmlns:a16="http://schemas.microsoft.com/office/drawing/2014/main" id="{B3D15CC5-0595-CE46-8EEA-D8347401A11C}"/>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194</xdr:row>
      <xdr:rowOff>709707</xdr:rowOff>
    </xdr:from>
    <xdr:ext cx="6088530" cy="616322"/>
    <xdr:pic>
      <xdr:nvPicPr>
        <xdr:cNvPr id="574" name="Picture 573">
          <a:extLst>
            <a:ext uri="{FF2B5EF4-FFF2-40B4-BE49-F238E27FC236}">
              <a16:creationId xmlns:a16="http://schemas.microsoft.com/office/drawing/2014/main" id="{5FB321A2-CC01-CE4C-B445-0EBF09D41A81}"/>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195</xdr:row>
      <xdr:rowOff>709707</xdr:rowOff>
    </xdr:from>
    <xdr:ext cx="6088530" cy="616322"/>
    <xdr:pic>
      <xdr:nvPicPr>
        <xdr:cNvPr id="575" name="Picture 574">
          <a:extLst>
            <a:ext uri="{FF2B5EF4-FFF2-40B4-BE49-F238E27FC236}">
              <a16:creationId xmlns:a16="http://schemas.microsoft.com/office/drawing/2014/main" id="{5B5032D5-AFBD-C74B-B219-E9755E72AB6E}"/>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211</xdr:row>
      <xdr:rowOff>709707</xdr:rowOff>
    </xdr:from>
    <xdr:ext cx="6088530" cy="626367"/>
    <xdr:pic>
      <xdr:nvPicPr>
        <xdr:cNvPr id="576" name="Picture 575">
          <a:extLst>
            <a:ext uri="{FF2B5EF4-FFF2-40B4-BE49-F238E27FC236}">
              <a16:creationId xmlns:a16="http://schemas.microsoft.com/office/drawing/2014/main" id="{246D3D73-3B2A-B44F-A09E-75D5A10DBD31}"/>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326</xdr:row>
      <xdr:rowOff>709707</xdr:rowOff>
    </xdr:from>
    <xdr:ext cx="6088530" cy="616322"/>
    <xdr:pic>
      <xdr:nvPicPr>
        <xdr:cNvPr id="577" name="Picture 576">
          <a:extLst>
            <a:ext uri="{FF2B5EF4-FFF2-40B4-BE49-F238E27FC236}">
              <a16:creationId xmlns:a16="http://schemas.microsoft.com/office/drawing/2014/main" id="{2785A1D7-5443-1D41-A695-ECCBF94CE69E}"/>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327</xdr:row>
      <xdr:rowOff>709707</xdr:rowOff>
    </xdr:from>
    <xdr:ext cx="6088530" cy="616322"/>
    <xdr:pic>
      <xdr:nvPicPr>
        <xdr:cNvPr id="578" name="Picture 577">
          <a:extLst>
            <a:ext uri="{FF2B5EF4-FFF2-40B4-BE49-F238E27FC236}">
              <a16:creationId xmlns:a16="http://schemas.microsoft.com/office/drawing/2014/main" id="{2523DD26-C471-D24C-9BF9-FE0C327018FB}"/>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328</xdr:row>
      <xdr:rowOff>709707</xdr:rowOff>
    </xdr:from>
    <xdr:ext cx="6088530" cy="616322"/>
    <xdr:pic>
      <xdr:nvPicPr>
        <xdr:cNvPr id="579" name="Picture 578">
          <a:extLst>
            <a:ext uri="{FF2B5EF4-FFF2-40B4-BE49-F238E27FC236}">
              <a16:creationId xmlns:a16="http://schemas.microsoft.com/office/drawing/2014/main" id="{1C5B7FBE-6022-DC48-9D58-0E8D1C3080B2}"/>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183</xdr:row>
      <xdr:rowOff>186764</xdr:rowOff>
    </xdr:from>
    <xdr:ext cx="3399118" cy="2066221"/>
    <xdr:pic>
      <xdr:nvPicPr>
        <xdr:cNvPr id="580" name="Picture 579">
          <a:extLst>
            <a:ext uri="{FF2B5EF4-FFF2-40B4-BE49-F238E27FC236}">
              <a16:creationId xmlns:a16="http://schemas.microsoft.com/office/drawing/2014/main" id="{1C193D43-0510-4C4B-90F1-DE00D9CA88C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206</xdr:row>
      <xdr:rowOff>709707</xdr:rowOff>
    </xdr:from>
    <xdr:ext cx="6088530" cy="626367"/>
    <xdr:pic>
      <xdr:nvPicPr>
        <xdr:cNvPr id="581" name="Picture 580">
          <a:extLst>
            <a:ext uri="{FF2B5EF4-FFF2-40B4-BE49-F238E27FC236}">
              <a16:creationId xmlns:a16="http://schemas.microsoft.com/office/drawing/2014/main" id="{FC6116C2-A35C-FB43-938D-6DEC887EA945}"/>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207</xdr:row>
      <xdr:rowOff>709707</xdr:rowOff>
    </xdr:from>
    <xdr:ext cx="6088530" cy="616322"/>
    <xdr:pic>
      <xdr:nvPicPr>
        <xdr:cNvPr id="582" name="Picture 581">
          <a:extLst>
            <a:ext uri="{FF2B5EF4-FFF2-40B4-BE49-F238E27FC236}">
              <a16:creationId xmlns:a16="http://schemas.microsoft.com/office/drawing/2014/main" id="{90B1C625-3AFC-3D45-8934-F4459B761976}"/>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3</xdr:row>
      <xdr:rowOff>709707</xdr:rowOff>
    </xdr:from>
    <xdr:ext cx="6088530" cy="616322"/>
    <xdr:pic>
      <xdr:nvPicPr>
        <xdr:cNvPr id="583" name="Picture 582">
          <a:extLst>
            <a:ext uri="{FF2B5EF4-FFF2-40B4-BE49-F238E27FC236}">
              <a16:creationId xmlns:a16="http://schemas.microsoft.com/office/drawing/2014/main" id="{AB428F07-E672-8149-8C11-391CBF90D129}"/>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4</xdr:row>
      <xdr:rowOff>709707</xdr:rowOff>
    </xdr:from>
    <xdr:ext cx="6088530" cy="616322"/>
    <xdr:pic>
      <xdr:nvPicPr>
        <xdr:cNvPr id="584" name="Picture 583">
          <a:extLst>
            <a:ext uri="{FF2B5EF4-FFF2-40B4-BE49-F238E27FC236}">
              <a16:creationId xmlns:a16="http://schemas.microsoft.com/office/drawing/2014/main" id="{12C825CF-2B36-4647-8CB5-040ED3BD046B}"/>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318</xdr:row>
      <xdr:rowOff>186764</xdr:rowOff>
    </xdr:from>
    <xdr:ext cx="3399118" cy="2066221"/>
    <xdr:pic>
      <xdr:nvPicPr>
        <xdr:cNvPr id="585" name="Picture 584">
          <a:extLst>
            <a:ext uri="{FF2B5EF4-FFF2-40B4-BE49-F238E27FC236}">
              <a16:creationId xmlns:a16="http://schemas.microsoft.com/office/drawing/2014/main" id="{3EB0C397-7F03-914F-9D59-DA561AE9010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317</xdr:row>
      <xdr:rowOff>186764</xdr:rowOff>
    </xdr:from>
    <xdr:ext cx="3399118" cy="2066221"/>
    <xdr:pic>
      <xdr:nvPicPr>
        <xdr:cNvPr id="586" name="Picture 585">
          <a:extLst>
            <a:ext uri="{FF2B5EF4-FFF2-40B4-BE49-F238E27FC236}">
              <a16:creationId xmlns:a16="http://schemas.microsoft.com/office/drawing/2014/main" id="{35A840CD-0800-2C4E-AA22-07CAC8219FD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316</xdr:row>
      <xdr:rowOff>186764</xdr:rowOff>
    </xdr:from>
    <xdr:ext cx="3399118" cy="2066221"/>
    <xdr:pic>
      <xdr:nvPicPr>
        <xdr:cNvPr id="587" name="Picture 586">
          <a:extLst>
            <a:ext uri="{FF2B5EF4-FFF2-40B4-BE49-F238E27FC236}">
              <a16:creationId xmlns:a16="http://schemas.microsoft.com/office/drawing/2014/main" id="{BCC0462D-1651-BF46-838E-1E99884F7E4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315</xdr:row>
      <xdr:rowOff>186764</xdr:rowOff>
    </xdr:from>
    <xdr:ext cx="3399118" cy="2066221"/>
    <xdr:pic>
      <xdr:nvPicPr>
        <xdr:cNvPr id="588" name="Picture 587">
          <a:extLst>
            <a:ext uri="{FF2B5EF4-FFF2-40B4-BE49-F238E27FC236}">
              <a16:creationId xmlns:a16="http://schemas.microsoft.com/office/drawing/2014/main" id="{AE54547E-58C8-304B-B3F1-7B5807F4287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321</xdr:row>
      <xdr:rowOff>186764</xdr:rowOff>
    </xdr:from>
    <xdr:ext cx="3399118" cy="2066221"/>
    <xdr:pic>
      <xdr:nvPicPr>
        <xdr:cNvPr id="589" name="Picture 588">
          <a:extLst>
            <a:ext uri="{FF2B5EF4-FFF2-40B4-BE49-F238E27FC236}">
              <a16:creationId xmlns:a16="http://schemas.microsoft.com/office/drawing/2014/main" id="{61DED63A-534D-4E4B-AA37-9B1AA606E14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320</xdr:row>
      <xdr:rowOff>186764</xdr:rowOff>
    </xdr:from>
    <xdr:ext cx="3399118" cy="2066221"/>
    <xdr:pic>
      <xdr:nvPicPr>
        <xdr:cNvPr id="590" name="Picture 589">
          <a:extLst>
            <a:ext uri="{FF2B5EF4-FFF2-40B4-BE49-F238E27FC236}">
              <a16:creationId xmlns:a16="http://schemas.microsoft.com/office/drawing/2014/main" id="{4E6B29CA-534F-5946-A3B1-95B2E3F6D87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319</xdr:row>
      <xdr:rowOff>186764</xdr:rowOff>
    </xdr:from>
    <xdr:ext cx="3399118" cy="2066221"/>
    <xdr:pic>
      <xdr:nvPicPr>
        <xdr:cNvPr id="591" name="Picture 590">
          <a:extLst>
            <a:ext uri="{FF2B5EF4-FFF2-40B4-BE49-F238E27FC236}">
              <a16:creationId xmlns:a16="http://schemas.microsoft.com/office/drawing/2014/main" id="{E3657EC3-0B4F-BE48-ACFD-6F72F4CBF34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322</xdr:row>
      <xdr:rowOff>186764</xdr:rowOff>
    </xdr:from>
    <xdr:ext cx="3399118" cy="2066221"/>
    <xdr:pic>
      <xdr:nvPicPr>
        <xdr:cNvPr id="592" name="Picture 591">
          <a:extLst>
            <a:ext uri="{FF2B5EF4-FFF2-40B4-BE49-F238E27FC236}">
              <a16:creationId xmlns:a16="http://schemas.microsoft.com/office/drawing/2014/main" id="{326789A0-F771-5B43-9B9F-56BD8C86801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323</xdr:row>
      <xdr:rowOff>186764</xdr:rowOff>
    </xdr:from>
    <xdr:ext cx="3399118" cy="2066221"/>
    <xdr:pic>
      <xdr:nvPicPr>
        <xdr:cNvPr id="593" name="Picture 592">
          <a:extLst>
            <a:ext uri="{FF2B5EF4-FFF2-40B4-BE49-F238E27FC236}">
              <a16:creationId xmlns:a16="http://schemas.microsoft.com/office/drawing/2014/main" id="{06E86339-9604-774F-8467-BCF1F2AB1AE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324</xdr:row>
      <xdr:rowOff>186764</xdr:rowOff>
    </xdr:from>
    <xdr:ext cx="3399118" cy="2066221"/>
    <xdr:pic>
      <xdr:nvPicPr>
        <xdr:cNvPr id="594" name="Picture 593">
          <a:extLst>
            <a:ext uri="{FF2B5EF4-FFF2-40B4-BE49-F238E27FC236}">
              <a16:creationId xmlns:a16="http://schemas.microsoft.com/office/drawing/2014/main" id="{45192A32-7EEB-E848-9DE3-B8135D1A864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180</xdr:row>
      <xdr:rowOff>186764</xdr:rowOff>
    </xdr:from>
    <xdr:ext cx="3399118" cy="2066221"/>
    <xdr:pic>
      <xdr:nvPicPr>
        <xdr:cNvPr id="595" name="Picture 594">
          <a:extLst>
            <a:ext uri="{FF2B5EF4-FFF2-40B4-BE49-F238E27FC236}">
              <a16:creationId xmlns:a16="http://schemas.microsoft.com/office/drawing/2014/main" id="{3BDF3069-BC91-044D-B11A-1579D7F1A53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325</xdr:row>
      <xdr:rowOff>186764</xdr:rowOff>
    </xdr:from>
    <xdr:ext cx="3399118" cy="2066221"/>
    <xdr:pic>
      <xdr:nvPicPr>
        <xdr:cNvPr id="596" name="Picture 595">
          <a:extLst>
            <a:ext uri="{FF2B5EF4-FFF2-40B4-BE49-F238E27FC236}">
              <a16:creationId xmlns:a16="http://schemas.microsoft.com/office/drawing/2014/main" id="{C106AC33-2D95-2242-BA39-9E19E39CEB6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174</xdr:row>
      <xdr:rowOff>186764</xdr:rowOff>
    </xdr:from>
    <xdr:ext cx="3399118" cy="2066221"/>
    <xdr:pic>
      <xdr:nvPicPr>
        <xdr:cNvPr id="597" name="Picture 596">
          <a:extLst>
            <a:ext uri="{FF2B5EF4-FFF2-40B4-BE49-F238E27FC236}">
              <a16:creationId xmlns:a16="http://schemas.microsoft.com/office/drawing/2014/main" id="{684A1885-C988-734C-8D4D-A0349AA4B28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175</xdr:row>
      <xdr:rowOff>186764</xdr:rowOff>
    </xdr:from>
    <xdr:ext cx="3399118" cy="2066221"/>
    <xdr:pic>
      <xdr:nvPicPr>
        <xdr:cNvPr id="598" name="Picture 597">
          <a:extLst>
            <a:ext uri="{FF2B5EF4-FFF2-40B4-BE49-F238E27FC236}">
              <a16:creationId xmlns:a16="http://schemas.microsoft.com/office/drawing/2014/main" id="{AC551B22-A6DE-9B45-A0CF-E8CAE16E4E4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182</xdr:row>
      <xdr:rowOff>186764</xdr:rowOff>
    </xdr:from>
    <xdr:ext cx="3399118" cy="2066221"/>
    <xdr:pic>
      <xdr:nvPicPr>
        <xdr:cNvPr id="599" name="Picture 598">
          <a:extLst>
            <a:ext uri="{FF2B5EF4-FFF2-40B4-BE49-F238E27FC236}">
              <a16:creationId xmlns:a16="http://schemas.microsoft.com/office/drawing/2014/main" id="{4C1F1AC2-AA73-CA42-9753-45C337A7B52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181</xdr:row>
      <xdr:rowOff>186764</xdr:rowOff>
    </xdr:from>
    <xdr:ext cx="3399118" cy="2066221"/>
    <xdr:pic>
      <xdr:nvPicPr>
        <xdr:cNvPr id="600" name="Picture 599">
          <a:extLst>
            <a:ext uri="{FF2B5EF4-FFF2-40B4-BE49-F238E27FC236}">
              <a16:creationId xmlns:a16="http://schemas.microsoft.com/office/drawing/2014/main" id="{D84D2587-91F6-0A48-A3EF-777A2155D68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185</xdr:row>
      <xdr:rowOff>186764</xdr:rowOff>
    </xdr:from>
    <xdr:ext cx="3399118" cy="2066221"/>
    <xdr:pic>
      <xdr:nvPicPr>
        <xdr:cNvPr id="601" name="Picture 600">
          <a:extLst>
            <a:ext uri="{FF2B5EF4-FFF2-40B4-BE49-F238E27FC236}">
              <a16:creationId xmlns:a16="http://schemas.microsoft.com/office/drawing/2014/main" id="{CB61D08C-FE85-4E45-94AD-58A9D5DF5E7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210</xdr:row>
      <xdr:rowOff>186764</xdr:rowOff>
    </xdr:from>
    <xdr:ext cx="3399118" cy="2066221"/>
    <xdr:pic>
      <xdr:nvPicPr>
        <xdr:cNvPr id="602" name="Picture 601">
          <a:extLst>
            <a:ext uri="{FF2B5EF4-FFF2-40B4-BE49-F238E27FC236}">
              <a16:creationId xmlns:a16="http://schemas.microsoft.com/office/drawing/2014/main" id="{F81B275F-F8B3-E54A-A829-911B07EF5B5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9</xdr:row>
      <xdr:rowOff>186764</xdr:rowOff>
    </xdr:from>
    <xdr:ext cx="3399118" cy="2066221"/>
    <xdr:pic>
      <xdr:nvPicPr>
        <xdr:cNvPr id="603" name="Picture 602">
          <a:extLst>
            <a:ext uri="{FF2B5EF4-FFF2-40B4-BE49-F238E27FC236}">
              <a16:creationId xmlns:a16="http://schemas.microsoft.com/office/drawing/2014/main" id="{95DC3169-150A-D745-95B8-4B64395245B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234</xdr:row>
      <xdr:rowOff>186764</xdr:rowOff>
    </xdr:from>
    <xdr:ext cx="3399118" cy="2066221"/>
    <xdr:pic>
      <xdr:nvPicPr>
        <xdr:cNvPr id="604" name="Picture 603">
          <a:extLst>
            <a:ext uri="{FF2B5EF4-FFF2-40B4-BE49-F238E27FC236}">
              <a16:creationId xmlns:a16="http://schemas.microsoft.com/office/drawing/2014/main" id="{5C0EA662-2C9E-A049-BD46-1E722867248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235</xdr:row>
      <xdr:rowOff>186764</xdr:rowOff>
    </xdr:from>
    <xdr:ext cx="3399118" cy="2066221"/>
    <xdr:pic>
      <xdr:nvPicPr>
        <xdr:cNvPr id="605" name="Picture 604">
          <a:extLst>
            <a:ext uri="{FF2B5EF4-FFF2-40B4-BE49-F238E27FC236}">
              <a16:creationId xmlns:a16="http://schemas.microsoft.com/office/drawing/2014/main" id="{3FA86741-B728-744F-B3A6-FB7E5A865AC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194</xdr:row>
      <xdr:rowOff>186764</xdr:rowOff>
    </xdr:from>
    <xdr:ext cx="3399118" cy="2066221"/>
    <xdr:pic>
      <xdr:nvPicPr>
        <xdr:cNvPr id="606" name="Picture 605">
          <a:extLst>
            <a:ext uri="{FF2B5EF4-FFF2-40B4-BE49-F238E27FC236}">
              <a16:creationId xmlns:a16="http://schemas.microsoft.com/office/drawing/2014/main" id="{BA246F4F-BD6B-1947-A528-4509AC7B66B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195</xdr:row>
      <xdr:rowOff>186764</xdr:rowOff>
    </xdr:from>
    <xdr:ext cx="3399118" cy="2066221"/>
    <xdr:pic>
      <xdr:nvPicPr>
        <xdr:cNvPr id="607" name="Picture 606">
          <a:extLst>
            <a:ext uri="{FF2B5EF4-FFF2-40B4-BE49-F238E27FC236}">
              <a16:creationId xmlns:a16="http://schemas.microsoft.com/office/drawing/2014/main" id="{DD3DACEC-E8F9-7345-84CB-30E39DCEF9D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196</xdr:row>
      <xdr:rowOff>186764</xdr:rowOff>
    </xdr:from>
    <xdr:ext cx="3399118" cy="2066221"/>
    <xdr:pic>
      <xdr:nvPicPr>
        <xdr:cNvPr id="608" name="Picture 607">
          <a:extLst>
            <a:ext uri="{FF2B5EF4-FFF2-40B4-BE49-F238E27FC236}">
              <a16:creationId xmlns:a16="http://schemas.microsoft.com/office/drawing/2014/main" id="{129BCF6A-D10B-5545-803B-1248BE9B9F2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197</xdr:row>
      <xdr:rowOff>186764</xdr:rowOff>
    </xdr:from>
    <xdr:ext cx="3399118" cy="2066221"/>
    <xdr:pic>
      <xdr:nvPicPr>
        <xdr:cNvPr id="609" name="Picture 608">
          <a:extLst>
            <a:ext uri="{FF2B5EF4-FFF2-40B4-BE49-F238E27FC236}">
              <a16:creationId xmlns:a16="http://schemas.microsoft.com/office/drawing/2014/main" id="{E313B898-6DA8-3341-8D97-3B6F3A5E406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198</xdr:row>
      <xdr:rowOff>186764</xdr:rowOff>
    </xdr:from>
    <xdr:ext cx="3399118" cy="2066221"/>
    <xdr:pic>
      <xdr:nvPicPr>
        <xdr:cNvPr id="610" name="Picture 609">
          <a:extLst>
            <a:ext uri="{FF2B5EF4-FFF2-40B4-BE49-F238E27FC236}">
              <a16:creationId xmlns:a16="http://schemas.microsoft.com/office/drawing/2014/main" id="{407B102C-FBE0-5746-AE2E-A93AA2534A1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199</xdr:row>
      <xdr:rowOff>186764</xdr:rowOff>
    </xdr:from>
    <xdr:ext cx="3399118" cy="2066221"/>
    <xdr:pic>
      <xdr:nvPicPr>
        <xdr:cNvPr id="611" name="Picture 610">
          <a:extLst>
            <a:ext uri="{FF2B5EF4-FFF2-40B4-BE49-F238E27FC236}">
              <a16:creationId xmlns:a16="http://schemas.microsoft.com/office/drawing/2014/main" id="{0C6C8CE6-6C1A-0648-864D-BF8E954797C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329</xdr:row>
      <xdr:rowOff>186764</xdr:rowOff>
    </xdr:from>
    <xdr:ext cx="3399118" cy="2066221"/>
    <xdr:pic>
      <xdr:nvPicPr>
        <xdr:cNvPr id="612" name="Picture 611">
          <a:extLst>
            <a:ext uri="{FF2B5EF4-FFF2-40B4-BE49-F238E27FC236}">
              <a16:creationId xmlns:a16="http://schemas.microsoft.com/office/drawing/2014/main" id="{6DCBB1CD-B724-3548-A5B9-DA99FE629C0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211</xdr:row>
      <xdr:rowOff>186764</xdr:rowOff>
    </xdr:from>
    <xdr:ext cx="3399118" cy="2066221"/>
    <xdr:pic>
      <xdr:nvPicPr>
        <xdr:cNvPr id="613" name="Picture 612">
          <a:extLst>
            <a:ext uri="{FF2B5EF4-FFF2-40B4-BE49-F238E27FC236}">
              <a16:creationId xmlns:a16="http://schemas.microsoft.com/office/drawing/2014/main" id="{347C52B4-ECD7-934D-976F-6DB98FE467B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326</xdr:row>
      <xdr:rowOff>186764</xdr:rowOff>
    </xdr:from>
    <xdr:ext cx="3399118" cy="2066221"/>
    <xdr:pic>
      <xdr:nvPicPr>
        <xdr:cNvPr id="614" name="Picture 613">
          <a:extLst>
            <a:ext uri="{FF2B5EF4-FFF2-40B4-BE49-F238E27FC236}">
              <a16:creationId xmlns:a16="http://schemas.microsoft.com/office/drawing/2014/main" id="{7B66211E-E767-6840-A3C3-94A81570121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327</xdr:row>
      <xdr:rowOff>186764</xdr:rowOff>
    </xdr:from>
    <xdr:ext cx="3399118" cy="2066221"/>
    <xdr:pic>
      <xdr:nvPicPr>
        <xdr:cNvPr id="615" name="Picture 614">
          <a:extLst>
            <a:ext uri="{FF2B5EF4-FFF2-40B4-BE49-F238E27FC236}">
              <a16:creationId xmlns:a16="http://schemas.microsoft.com/office/drawing/2014/main" id="{D48A9CE4-ABB7-6A45-BF21-33A4BBD0EBE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328</xdr:row>
      <xdr:rowOff>186764</xdr:rowOff>
    </xdr:from>
    <xdr:ext cx="3399118" cy="2066221"/>
    <xdr:pic>
      <xdr:nvPicPr>
        <xdr:cNvPr id="616" name="Picture 615">
          <a:extLst>
            <a:ext uri="{FF2B5EF4-FFF2-40B4-BE49-F238E27FC236}">
              <a16:creationId xmlns:a16="http://schemas.microsoft.com/office/drawing/2014/main" id="{1DA3C687-0605-7041-8A9A-4D317E73A95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193</xdr:row>
      <xdr:rowOff>186764</xdr:rowOff>
    </xdr:from>
    <xdr:ext cx="3399118" cy="2066221"/>
    <xdr:pic>
      <xdr:nvPicPr>
        <xdr:cNvPr id="617" name="Picture 616">
          <a:extLst>
            <a:ext uri="{FF2B5EF4-FFF2-40B4-BE49-F238E27FC236}">
              <a16:creationId xmlns:a16="http://schemas.microsoft.com/office/drawing/2014/main" id="{F67A3E0F-1B72-984F-9133-78CD3167DB3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186</xdr:row>
      <xdr:rowOff>186764</xdr:rowOff>
    </xdr:from>
    <xdr:ext cx="3399118" cy="2066221"/>
    <xdr:pic>
      <xdr:nvPicPr>
        <xdr:cNvPr id="618" name="Picture 617">
          <a:extLst>
            <a:ext uri="{FF2B5EF4-FFF2-40B4-BE49-F238E27FC236}">
              <a16:creationId xmlns:a16="http://schemas.microsoft.com/office/drawing/2014/main" id="{66E73AF8-5C45-6645-9AB0-47359BD10E5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187</xdr:row>
      <xdr:rowOff>186764</xdr:rowOff>
    </xdr:from>
    <xdr:ext cx="3399118" cy="2066221"/>
    <xdr:pic>
      <xdr:nvPicPr>
        <xdr:cNvPr id="619" name="Picture 618">
          <a:extLst>
            <a:ext uri="{FF2B5EF4-FFF2-40B4-BE49-F238E27FC236}">
              <a16:creationId xmlns:a16="http://schemas.microsoft.com/office/drawing/2014/main" id="{9AA70CFE-92D7-934E-B792-40CD0E36F4C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188</xdr:row>
      <xdr:rowOff>186764</xdr:rowOff>
    </xdr:from>
    <xdr:ext cx="3399118" cy="2066221"/>
    <xdr:pic>
      <xdr:nvPicPr>
        <xdr:cNvPr id="620" name="Picture 619">
          <a:extLst>
            <a:ext uri="{FF2B5EF4-FFF2-40B4-BE49-F238E27FC236}">
              <a16:creationId xmlns:a16="http://schemas.microsoft.com/office/drawing/2014/main" id="{406C2EEA-8497-EE49-977E-28B1364B306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189</xdr:row>
      <xdr:rowOff>186764</xdr:rowOff>
    </xdr:from>
    <xdr:ext cx="3399118" cy="2066221"/>
    <xdr:pic>
      <xdr:nvPicPr>
        <xdr:cNvPr id="621" name="Picture 620">
          <a:extLst>
            <a:ext uri="{FF2B5EF4-FFF2-40B4-BE49-F238E27FC236}">
              <a16:creationId xmlns:a16="http://schemas.microsoft.com/office/drawing/2014/main" id="{B0916763-A88B-9A46-BA61-6AE5946C2B0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190</xdr:row>
      <xdr:rowOff>186764</xdr:rowOff>
    </xdr:from>
    <xdr:ext cx="3399118" cy="2066221"/>
    <xdr:pic>
      <xdr:nvPicPr>
        <xdr:cNvPr id="622" name="Picture 621">
          <a:extLst>
            <a:ext uri="{FF2B5EF4-FFF2-40B4-BE49-F238E27FC236}">
              <a16:creationId xmlns:a16="http://schemas.microsoft.com/office/drawing/2014/main" id="{3FBB317D-8BE1-B14E-B6B4-894422127E3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191</xdr:row>
      <xdr:rowOff>186764</xdr:rowOff>
    </xdr:from>
    <xdr:ext cx="3399118" cy="2066221"/>
    <xdr:pic>
      <xdr:nvPicPr>
        <xdr:cNvPr id="623" name="Picture 622">
          <a:extLst>
            <a:ext uri="{FF2B5EF4-FFF2-40B4-BE49-F238E27FC236}">
              <a16:creationId xmlns:a16="http://schemas.microsoft.com/office/drawing/2014/main" id="{EA03560B-B9E7-BB49-8F2C-5778BDDE6DB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192</xdr:row>
      <xdr:rowOff>186764</xdr:rowOff>
    </xdr:from>
    <xdr:ext cx="3399118" cy="2066221"/>
    <xdr:pic>
      <xdr:nvPicPr>
        <xdr:cNvPr id="624" name="Picture 623">
          <a:extLst>
            <a:ext uri="{FF2B5EF4-FFF2-40B4-BE49-F238E27FC236}">
              <a16:creationId xmlns:a16="http://schemas.microsoft.com/office/drawing/2014/main" id="{6E4A8A32-4AEA-5B43-A7A5-AA51E093AD7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205</xdr:row>
      <xdr:rowOff>186764</xdr:rowOff>
    </xdr:from>
    <xdr:ext cx="3399118" cy="2066221"/>
    <xdr:pic>
      <xdr:nvPicPr>
        <xdr:cNvPr id="625" name="Picture 624">
          <a:extLst>
            <a:ext uri="{FF2B5EF4-FFF2-40B4-BE49-F238E27FC236}">
              <a16:creationId xmlns:a16="http://schemas.microsoft.com/office/drawing/2014/main" id="{6D7F372B-429B-DD40-BA6C-4864D6C7A0B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330</xdr:row>
      <xdr:rowOff>186764</xdr:rowOff>
    </xdr:from>
    <xdr:ext cx="3399118" cy="2066221"/>
    <xdr:pic>
      <xdr:nvPicPr>
        <xdr:cNvPr id="626" name="Picture 625">
          <a:extLst>
            <a:ext uri="{FF2B5EF4-FFF2-40B4-BE49-F238E27FC236}">
              <a16:creationId xmlns:a16="http://schemas.microsoft.com/office/drawing/2014/main" id="{60E33DC8-F883-4446-AF80-2DDCE7E1D87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xdr:row>
      <xdr:rowOff>186764</xdr:rowOff>
    </xdr:from>
    <xdr:ext cx="3399118" cy="2066221"/>
    <xdr:pic>
      <xdr:nvPicPr>
        <xdr:cNvPr id="627" name="Picture 626">
          <a:extLst>
            <a:ext uri="{FF2B5EF4-FFF2-40B4-BE49-F238E27FC236}">
              <a16:creationId xmlns:a16="http://schemas.microsoft.com/office/drawing/2014/main" id="{E4AF7AB3-4A13-DB46-B5E3-50ECABA67AA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xdr:row>
      <xdr:rowOff>186764</xdr:rowOff>
    </xdr:from>
    <xdr:ext cx="3399118" cy="2066221"/>
    <xdr:pic>
      <xdr:nvPicPr>
        <xdr:cNvPr id="628" name="Picture 627">
          <a:extLst>
            <a:ext uri="{FF2B5EF4-FFF2-40B4-BE49-F238E27FC236}">
              <a16:creationId xmlns:a16="http://schemas.microsoft.com/office/drawing/2014/main" id="{43BC86D5-4942-1840-896B-B88B14C0F59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201</xdr:row>
      <xdr:rowOff>186764</xdr:rowOff>
    </xdr:from>
    <xdr:ext cx="3399118" cy="2066221"/>
    <xdr:pic>
      <xdr:nvPicPr>
        <xdr:cNvPr id="629" name="Picture 628">
          <a:extLst>
            <a:ext uri="{FF2B5EF4-FFF2-40B4-BE49-F238E27FC236}">
              <a16:creationId xmlns:a16="http://schemas.microsoft.com/office/drawing/2014/main" id="{58CC1D93-9E4A-8B48-8236-12C21246924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202</xdr:row>
      <xdr:rowOff>186764</xdr:rowOff>
    </xdr:from>
    <xdr:ext cx="3399118" cy="2066221"/>
    <xdr:pic>
      <xdr:nvPicPr>
        <xdr:cNvPr id="630" name="Picture 629">
          <a:extLst>
            <a:ext uri="{FF2B5EF4-FFF2-40B4-BE49-F238E27FC236}">
              <a16:creationId xmlns:a16="http://schemas.microsoft.com/office/drawing/2014/main" id="{75AEDA3F-567C-0A4C-9713-8639DEE6954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203</xdr:row>
      <xdr:rowOff>186764</xdr:rowOff>
    </xdr:from>
    <xdr:ext cx="3399118" cy="2066221"/>
    <xdr:pic>
      <xdr:nvPicPr>
        <xdr:cNvPr id="631" name="Picture 630">
          <a:extLst>
            <a:ext uri="{FF2B5EF4-FFF2-40B4-BE49-F238E27FC236}">
              <a16:creationId xmlns:a16="http://schemas.microsoft.com/office/drawing/2014/main" id="{7184573B-E374-284B-89E1-DE1572C65EF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204</xdr:row>
      <xdr:rowOff>186764</xdr:rowOff>
    </xdr:from>
    <xdr:ext cx="3399118" cy="2066221"/>
    <xdr:pic>
      <xdr:nvPicPr>
        <xdr:cNvPr id="632" name="Picture 631">
          <a:extLst>
            <a:ext uri="{FF2B5EF4-FFF2-40B4-BE49-F238E27FC236}">
              <a16:creationId xmlns:a16="http://schemas.microsoft.com/office/drawing/2014/main" id="{88920BA6-40B6-F34D-8DE0-B5FE67C459F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314</xdr:row>
      <xdr:rowOff>186764</xdr:rowOff>
    </xdr:from>
    <xdr:ext cx="3399118" cy="2066221"/>
    <xdr:pic>
      <xdr:nvPicPr>
        <xdr:cNvPr id="633" name="Picture 632">
          <a:extLst>
            <a:ext uri="{FF2B5EF4-FFF2-40B4-BE49-F238E27FC236}">
              <a16:creationId xmlns:a16="http://schemas.microsoft.com/office/drawing/2014/main" id="{446A2BD6-441F-0048-99AB-04A3C8BE06E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313</xdr:row>
      <xdr:rowOff>186764</xdr:rowOff>
    </xdr:from>
    <xdr:ext cx="3399118" cy="2066221"/>
    <xdr:pic>
      <xdr:nvPicPr>
        <xdr:cNvPr id="634" name="Picture 633">
          <a:extLst>
            <a:ext uri="{FF2B5EF4-FFF2-40B4-BE49-F238E27FC236}">
              <a16:creationId xmlns:a16="http://schemas.microsoft.com/office/drawing/2014/main" id="{29F62A8C-6921-6845-9B1B-99B85735828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311</xdr:row>
      <xdr:rowOff>186764</xdr:rowOff>
    </xdr:from>
    <xdr:ext cx="3399118" cy="2066221"/>
    <xdr:pic>
      <xdr:nvPicPr>
        <xdr:cNvPr id="635" name="Picture 634">
          <a:extLst>
            <a:ext uri="{FF2B5EF4-FFF2-40B4-BE49-F238E27FC236}">
              <a16:creationId xmlns:a16="http://schemas.microsoft.com/office/drawing/2014/main" id="{B125DC40-9294-4C42-A81B-807EFB5BAAA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312</xdr:row>
      <xdr:rowOff>186764</xdr:rowOff>
    </xdr:from>
    <xdr:ext cx="3399118" cy="2066221"/>
    <xdr:pic>
      <xdr:nvPicPr>
        <xdr:cNvPr id="636" name="Picture 635">
          <a:extLst>
            <a:ext uri="{FF2B5EF4-FFF2-40B4-BE49-F238E27FC236}">
              <a16:creationId xmlns:a16="http://schemas.microsoft.com/office/drawing/2014/main" id="{550AA071-BE6E-3844-9D86-0D7E67AE67A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310</xdr:row>
      <xdr:rowOff>186764</xdr:rowOff>
    </xdr:from>
    <xdr:ext cx="3399118" cy="2066221"/>
    <xdr:pic>
      <xdr:nvPicPr>
        <xdr:cNvPr id="637" name="Picture 636">
          <a:extLst>
            <a:ext uri="{FF2B5EF4-FFF2-40B4-BE49-F238E27FC236}">
              <a16:creationId xmlns:a16="http://schemas.microsoft.com/office/drawing/2014/main" id="{DEF45B84-B434-A245-8FB0-165754346AA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309</xdr:row>
      <xdr:rowOff>186764</xdr:rowOff>
    </xdr:from>
    <xdr:ext cx="3399118" cy="2066221"/>
    <xdr:pic>
      <xdr:nvPicPr>
        <xdr:cNvPr id="638" name="Picture 637">
          <a:extLst>
            <a:ext uri="{FF2B5EF4-FFF2-40B4-BE49-F238E27FC236}">
              <a16:creationId xmlns:a16="http://schemas.microsoft.com/office/drawing/2014/main" id="{922E425A-3F39-F54E-9B49-C0C4A82B4B2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308</xdr:row>
      <xdr:rowOff>186764</xdr:rowOff>
    </xdr:from>
    <xdr:ext cx="3399118" cy="2066221"/>
    <xdr:pic>
      <xdr:nvPicPr>
        <xdr:cNvPr id="639" name="Picture 638">
          <a:extLst>
            <a:ext uri="{FF2B5EF4-FFF2-40B4-BE49-F238E27FC236}">
              <a16:creationId xmlns:a16="http://schemas.microsoft.com/office/drawing/2014/main" id="{E512C598-70C3-C144-9489-44B23E74C30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212</xdr:row>
      <xdr:rowOff>186764</xdr:rowOff>
    </xdr:from>
    <xdr:ext cx="3399118" cy="2066221"/>
    <xdr:pic>
      <xdr:nvPicPr>
        <xdr:cNvPr id="640" name="Picture 639">
          <a:extLst>
            <a:ext uri="{FF2B5EF4-FFF2-40B4-BE49-F238E27FC236}">
              <a16:creationId xmlns:a16="http://schemas.microsoft.com/office/drawing/2014/main" id="{C09A9566-BB39-1441-9A87-3EBD6532A0B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209</xdr:row>
      <xdr:rowOff>186764</xdr:rowOff>
    </xdr:from>
    <xdr:ext cx="3399118" cy="2066221"/>
    <xdr:pic>
      <xdr:nvPicPr>
        <xdr:cNvPr id="641" name="Picture 640">
          <a:extLst>
            <a:ext uri="{FF2B5EF4-FFF2-40B4-BE49-F238E27FC236}">
              <a16:creationId xmlns:a16="http://schemas.microsoft.com/office/drawing/2014/main" id="{4690B9B8-9478-9840-909A-C051EF2FD8B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208</xdr:row>
      <xdr:rowOff>186764</xdr:rowOff>
    </xdr:from>
    <xdr:ext cx="3399118" cy="2066221"/>
    <xdr:pic>
      <xdr:nvPicPr>
        <xdr:cNvPr id="642" name="Picture 641">
          <a:extLst>
            <a:ext uri="{FF2B5EF4-FFF2-40B4-BE49-F238E27FC236}">
              <a16:creationId xmlns:a16="http://schemas.microsoft.com/office/drawing/2014/main" id="{8934F5D6-6AE6-0743-A7F1-7DEF36FFDF1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217</xdr:row>
      <xdr:rowOff>186764</xdr:rowOff>
    </xdr:from>
    <xdr:ext cx="3399118" cy="2066221"/>
    <xdr:pic>
      <xdr:nvPicPr>
        <xdr:cNvPr id="643" name="Picture 642">
          <a:extLst>
            <a:ext uri="{FF2B5EF4-FFF2-40B4-BE49-F238E27FC236}">
              <a16:creationId xmlns:a16="http://schemas.microsoft.com/office/drawing/2014/main" id="{B5D4DE83-C0D0-A544-8878-896B4F86C59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216</xdr:row>
      <xdr:rowOff>186764</xdr:rowOff>
    </xdr:from>
    <xdr:ext cx="3399118" cy="2066221"/>
    <xdr:pic>
      <xdr:nvPicPr>
        <xdr:cNvPr id="644" name="Picture 643">
          <a:extLst>
            <a:ext uri="{FF2B5EF4-FFF2-40B4-BE49-F238E27FC236}">
              <a16:creationId xmlns:a16="http://schemas.microsoft.com/office/drawing/2014/main" id="{F6044558-F31E-354B-A2DD-914BD8911CF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215</xdr:row>
      <xdr:rowOff>186764</xdr:rowOff>
    </xdr:from>
    <xdr:ext cx="3399118" cy="2066221"/>
    <xdr:pic>
      <xdr:nvPicPr>
        <xdr:cNvPr id="645" name="Picture 644">
          <a:extLst>
            <a:ext uri="{FF2B5EF4-FFF2-40B4-BE49-F238E27FC236}">
              <a16:creationId xmlns:a16="http://schemas.microsoft.com/office/drawing/2014/main" id="{54F5B37F-95D8-8045-9757-8F0539C6DE1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214</xdr:row>
      <xdr:rowOff>186764</xdr:rowOff>
    </xdr:from>
    <xdr:ext cx="3399118" cy="2066221"/>
    <xdr:pic>
      <xdr:nvPicPr>
        <xdr:cNvPr id="646" name="Picture 645">
          <a:extLst>
            <a:ext uri="{FF2B5EF4-FFF2-40B4-BE49-F238E27FC236}">
              <a16:creationId xmlns:a16="http://schemas.microsoft.com/office/drawing/2014/main" id="{CAD89381-7DEA-DB49-AC18-6B41228A89F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213</xdr:row>
      <xdr:rowOff>186764</xdr:rowOff>
    </xdr:from>
    <xdr:ext cx="3399118" cy="2066221"/>
    <xdr:pic>
      <xdr:nvPicPr>
        <xdr:cNvPr id="647" name="Picture 646">
          <a:extLst>
            <a:ext uri="{FF2B5EF4-FFF2-40B4-BE49-F238E27FC236}">
              <a16:creationId xmlns:a16="http://schemas.microsoft.com/office/drawing/2014/main" id="{832B0D97-1607-C147-9661-8103E7014CE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9</xdr:row>
      <xdr:rowOff>186764</xdr:rowOff>
    </xdr:from>
    <xdr:ext cx="3399118" cy="2066221"/>
    <xdr:pic>
      <xdr:nvPicPr>
        <xdr:cNvPr id="648" name="Picture 647">
          <a:extLst>
            <a:ext uri="{FF2B5EF4-FFF2-40B4-BE49-F238E27FC236}">
              <a16:creationId xmlns:a16="http://schemas.microsoft.com/office/drawing/2014/main" id="{D900FE32-D750-EC4F-9747-0B8EC65FC9C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27</xdr:col>
      <xdr:colOff>336177</xdr:colOff>
      <xdr:row>4</xdr:row>
      <xdr:rowOff>709707</xdr:rowOff>
    </xdr:from>
    <xdr:ext cx="6088530" cy="626367"/>
    <xdr:pic>
      <xdr:nvPicPr>
        <xdr:cNvPr id="649" name="Picture 648">
          <a:extLst>
            <a:ext uri="{FF2B5EF4-FFF2-40B4-BE49-F238E27FC236}">
              <a16:creationId xmlns:a16="http://schemas.microsoft.com/office/drawing/2014/main" id="{E2E6976B-FB6B-2A47-8A1C-BCA772F5FAA7}"/>
            </a:ext>
          </a:extLst>
        </xdr:cNvPr>
        <xdr:cNvPicPr>
          <a:picLocks noChangeAspect="1"/>
        </xdr:cNvPicPr>
      </xdr:nvPicPr>
      <xdr:blipFill>
        <a:blip xmlns:r="http://schemas.openxmlformats.org/officeDocument/2006/relationships" r:embed="rId2"/>
        <a:stretch>
          <a:fillRect/>
        </a:stretch>
      </xdr:blipFill>
      <xdr:spPr>
        <a:xfrm>
          <a:off x="49845010" y="550333"/>
          <a:ext cx="6088530" cy="626367"/>
        </a:xfrm>
        <a:prstGeom prst="rect">
          <a:avLst/>
        </a:prstGeom>
      </xdr:spPr>
    </xdr:pic>
    <xdr:clientData/>
  </xdr:oneCellAnchor>
  <xdr:oneCellAnchor>
    <xdr:from>
      <xdr:col>27</xdr:col>
      <xdr:colOff>336177</xdr:colOff>
      <xdr:row>5</xdr:row>
      <xdr:rowOff>709707</xdr:rowOff>
    </xdr:from>
    <xdr:ext cx="6088530" cy="616322"/>
    <xdr:pic>
      <xdr:nvPicPr>
        <xdr:cNvPr id="650" name="Picture 649">
          <a:extLst>
            <a:ext uri="{FF2B5EF4-FFF2-40B4-BE49-F238E27FC236}">
              <a16:creationId xmlns:a16="http://schemas.microsoft.com/office/drawing/2014/main" id="{1966EA6E-E13A-D645-898A-9F4E8744E76B}"/>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6</xdr:row>
      <xdr:rowOff>709707</xdr:rowOff>
    </xdr:from>
    <xdr:ext cx="6088530" cy="616322"/>
    <xdr:pic>
      <xdr:nvPicPr>
        <xdr:cNvPr id="651" name="Picture 650">
          <a:extLst>
            <a:ext uri="{FF2B5EF4-FFF2-40B4-BE49-F238E27FC236}">
              <a16:creationId xmlns:a16="http://schemas.microsoft.com/office/drawing/2014/main" id="{D69758AA-A661-614D-A332-B650D4330C2B}"/>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27</xdr:col>
      <xdr:colOff>336177</xdr:colOff>
      <xdr:row>178</xdr:row>
      <xdr:rowOff>709707</xdr:rowOff>
    </xdr:from>
    <xdr:ext cx="6088530" cy="616322"/>
    <xdr:pic>
      <xdr:nvPicPr>
        <xdr:cNvPr id="652" name="Picture 651">
          <a:extLst>
            <a:ext uri="{FF2B5EF4-FFF2-40B4-BE49-F238E27FC236}">
              <a16:creationId xmlns:a16="http://schemas.microsoft.com/office/drawing/2014/main" id="{275E874C-22E5-F64D-9EBC-EC5B02DA51E1}"/>
            </a:ext>
          </a:extLst>
        </xdr:cNvPr>
        <xdr:cNvPicPr>
          <a:picLocks noChangeAspect="1"/>
        </xdr:cNvPicPr>
      </xdr:nvPicPr>
      <xdr:blipFill>
        <a:blip xmlns:r="http://schemas.openxmlformats.org/officeDocument/2006/relationships" r:embed="rId2"/>
        <a:stretch>
          <a:fillRect/>
        </a:stretch>
      </xdr:blipFill>
      <xdr:spPr>
        <a:xfrm>
          <a:off x="49845010" y="550333"/>
          <a:ext cx="6088530" cy="616322"/>
        </a:xfrm>
        <a:prstGeom prst="rect">
          <a:avLst/>
        </a:prstGeom>
      </xdr:spPr>
    </xdr:pic>
    <xdr:clientData/>
  </xdr:oneCellAnchor>
  <xdr:oneCellAnchor>
    <xdr:from>
      <xdr:col>28</xdr:col>
      <xdr:colOff>261471</xdr:colOff>
      <xdr:row>321</xdr:row>
      <xdr:rowOff>186764</xdr:rowOff>
    </xdr:from>
    <xdr:ext cx="3399118" cy="2066221"/>
    <xdr:pic>
      <xdr:nvPicPr>
        <xdr:cNvPr id="653" name="Picture 652">
          <a:extLst>
            <a:ext uri="{FF2B5EF4-FFF2-40B4-BE49-F238E27FC236}">
              <a16:creationId xmlns:a16="http://schemas.microsoft.com/office/drawing/2014/main" id="{02B5A955-174E-434A-A7FE-16A9CB6D78D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320</xdr:row>
      <xdr:rowOff>186764</xdr:rowOff>
    </xdr:from>
    <xdr:ext cx="3399118" cy="2066221"/>
    <xdr:pic>
      <xdr:nvPicPr>
        <xdr:cNvPr id="654" name="Picture 653">
          <a:extLst>
            <a:ext uri="{FF2B5EF4-FFF2-40B4-BE49-F238E27FC236}">
              <a16:creationId xmlns:a16="http://schemas.microsoft.com/office/drawing/2014/main" id="{3603C216-E9EE-B94C-B87C-994D82EB6D2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319</xdr:row>
      <xdr:rowOff>186764</xdr:rowOff>
    </xdr:from>
    <xdr:ext cx="3399118" cy="2066221"/>
    <xdr:pic>
      <xdr:nvPicPr>
        <xdr:cNvPr id="655" name="Picture 654">
          <a:extLst>
            <a:ext uri="{FF2B5EF4-FFF2-40B4-BE49-F238E27FC236}">
              <a16:creationId xmlns:a16="http://schemas.microsoft.com/office/drawing/2014/main" id="{2E954FDD-68A7-7B42-B5A6-586B0BFF365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318</xdr:row>
      <xdr:rowOff>186764</xdr:rowOff>
    </xdr:from>
    <xdr:ext cx="3399118" cy="2066221"/>
    <xdr:pic>
      <xdr:nvPicPr>
        <xdr:cNvPr id="656" name="Picture 655">
          <a:extLst>
            <a:ext uri="{FF2B5EF4-FFF2-40B4-BE49-F238E27FC236}">
              <a16:creationId xmlns:a16="http://schemas.microsoft.com/office/drawing/2014/main" id="{9AA7184E-465F-3648-90A3-B055990157A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324</xdr:row>
      <xdr:rowOff>186764</xdr:rowOff>
    </xdr:from>
    <xdr:ext cx="3399118" cy="2066221"/>
    <xdr:pic>
      <xdr:nvPicPr>
        <xdr:cNvPr id="657" name="Picture 656">
          <a:extLst>
            <a:ext uri="{FF2B5EF4-FFF2-40B4-BE49-F238E27FC236}">
              <a16:creationId xmlns:a16="http://schemas.microsoft.com/office/drawing/2014/main" id="{CBCBDD5E-6A23-A74E-934B-B66FE0353D4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323</xdr:row>
      <xdr:rowOff>186764</xdr:rowOff>
    </xdr:from>
    <xdr:ext cx="3399118" cy="2066221"/>
    <xdr:pic>
      <xdr:nvPicPr>
        <xdr:cNvPr id="658" name="Picture 657">
          <a:extLst>
            <a:ext uri="{FF2B5EF4-FFF2-40B4-BE49-F238E27FC236}">
              <a16:creationId xmlns:a16="http://schemas.microsoft.com/office/drawing/2014/main" id="{8006029C-12A4-3D4A-8DB2-99B1F094F6D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322</xdr:row>
      <xdr:rowOff>186764</xdr:rowOff>
    </xdr:from>
    <xdr:ext cx="3399118" cy="2066221"/>
    <xdr:pic>
      <xdr:nvPicPr>
        <xdr:cNvPr id="659" name="Picture 658">
          <a:extLst>
            <a:ext uri="{FF2B5EF4-FFF2-40B4-BE49-F238E27FC236}">
              <a16:creationId xmlns:a16="http://schemas.microsoft.com/office/drawing/2014/main" id="{600D7677-EE40-134C-A108-807AEF643A0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325</xdr:row>
      <xdr:rowOff>186764</xdr:rowOff>
    </xdr:from>
    <xdr:ext cx="3399118" cy="2066221"/>
    <xdr:pic>
      <xdr:nvPicPr>
        <xdr:cNvPr id="660" name="Picture 659">
          <a:extLst>
            <a:ext uri="{FF2B5EF4-FFF2-40B4-BE49-F238E27FC236}">
              <a16:creationId xmlns:a16="http://schemas.microsoft.com/office/drawing/2014/main" id="{95BB1594-F54A-D541-B5AD-284BB2551BD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174</xdr:row>
      <xdr:rowOff>186764</xdr:rowOff>
    </xdr:from>
    <xdr:ext cx="3399118" cy="2066221"/>
    <xdr:pic>
      <xdr:nvPicPr>
        <xdr:cNvPr id="661" name="Picture 660">
          <a:extLst>
            <a:ext uri="{FF2B5EF4-FFF2-40B4-BE49-F238E27FC236}">
              <a16:creationId xmlns:a16="http://schemas.microsoft.com/office/drawing/2014/main" id="{3892797B-8956-8D4C-9EBA-0622C37E6EC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175</xdr:row>
      <xdr:rowOff>186764</xdr:rowOff>
    </xdr:from>
    <xdr:ext cx="3399118" cy="2066221"/>
    <xdr:pic>
      <xdr:nvPicPr>
        <xdr:cNvPr id="662" name="Picture 661">
          <a:extLst>
            <a:ext uri="{FF2B5EF4-FFF2-40B4-BE49-F238E27FC236}">
              <a16:creationId xmlns:a16="http://schemas.microsoft.com/office/drawing/2014/main" id="{AB6059D3-9F44-B84A-9EE4-1B7EC9013D2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183</xdr:row>
      <xdr:rowOff>186764</xdr:rowOff>
    </xdr:from>
    <xdr:ext cx="3399118" cy="2066221"/>
    <xdr:pic>
      <xdr:nvPicPr>
        <xdr:cNvPr id="663" name="Picture 662">
          <a:extLst>
            <a:ext uri="{FF2B5EF4-FFF2-40B4-BE49-F238E27FC236}">
              <a16:creationId xmlns:a16="http://schemas.microsoft.com/office/drawing/2014/main" id="{6245DACC-331C-6947-A849-1AA22B1A43A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180</xdr:row>
      <xdr:rowOff>186764</xdr:rowOff>
    </xdr:from>
    <xdr:ext cx="3399118" cy="2066221"/>
    <xdr:pic>
      <xdr:nvPicPr>
        <xdr:cNvPr id="664" name="Picture 663">
          <a:extLst>
            <a:ext uri="{FF2B5EF4-FFF2-40B4-BE49-F238E27FC236}">
              <a16:creationId xmlns:a16="http://schemas.microsoft.com/office/drawing/2014/main" id="{E3C6542B-6A49-CF43-B709-DE6AD6A4042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181</xdr:row>
      <xdr:rowOff>186764</xdr:rowOff>
    </xdr:from>
    <xdr:ext cx="3399118" cy="2066221"/>
    <xdr:pic>
      <xdr:nvPicPr>
        <xdr:cNvPr id="665" name="Picture 664">
          <a:extLst>
            <a:ext uri="{FF2B5EF4-FFF2-40B4-BE49-F238E27FC236}">
              <a16:creationId xmlns:a16="http://schemas.microsoft.com/office/drawing/2014/main" id="{DBEA4049-416D-3B4F-B7EB-1707CAA602E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182</xdr:row>
      <xdr:rowOff>186764</xdr:rowOff>
    </xdr:from>
    <xdr:ext cx="3399118" cy="2066221"/>
    <xdr:pic>
      <xdr:nvPicPr>
        <xdr:cNvPr id="666" name="Picture 665">
          <a:extLst>
            <a:ext uri="{FF2B5EF4-FFF2-40B4-BE49-F238E27FC236}">
              <a16:creationId xmlns:a16="http://schemas.microsoft.com/office/drawing/2014/main" id="{6CE7128B-5CD8-374E-B52B-473FDDC0CA4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185</xdr:row>
      <xdr:rowOff>186764</xdr:rowOff>
    </xdr:from>
    <xdr:ext cx="3399118" cy="2066221"/>
    <xdr:pic>
      <xdr:nvPicPr>
        <xdr:cNvPr id="667" name="Picture 666">
          <a:extLst>
            <a:ext uri="{FF2B5EF4-FFF2-40B4-BE49-F238E27FC236}">
              <a16:creationId xmlns:a16="http://schemas.microsoft.com/office/drawing/2014/main" id="{D4849C00-04DE-BC47-A75D-28260B917F2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184</xdr:row>
      <xdr:rowOff>186764</xdr:rowOff>
    </xdr:from>
    <xdr:ext cx="3399118" cy="2066221"/>
    <xdr:pic>
      <xdr:nvPicPr>
        <xdr:cNvPr id="668" name="Picture 667">
          <a:extLst>
            <a:ext uri="{FF2B5EF4-FFF2-40B4-BE49-F238E27FC236}">
              <a16:creationId xmlns:a16="http://schemas.microsoft.com/office/drawing/2014/main" id="{7B70F5B2-D2B6-5046-BE64-497C14AE2C0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235</xdr:row>
      <xdr:rowOff>186764</xdr:rowOff>
    </xdr:from>
    <xdr:ext cx="3399118" cy="2066221"/>
    <xdr:pic>
      <xdr:nvPicPr>
        <xdr:cNvPr id="669" name="Picture 668">
          <a:extLst>
            <a:ext uri="{FF2B5EF4-FFF2-40B4-BE49-F238E27FC236}">
              <a16:creationId xmlns:a16="http://schemas.microsoft.com/office/drawing/2014/main" id="{64D3AB59-A162-8A41-BD8E-F8DC45697A2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327</xdr:row>
      <xdr:rowOff>186764</xdr:rowOff>
    </xdr:from>
    <xdr:ext cx="3399118" cy="2066221"/>
    <xdr:pic>
      <xdr:nvPicPr>
        <xdr:cNvPr id="670" name="Picture 669">
          <a:extLst>
            <a:ext uri="{FF2B5EF4-FFF2-40B4-BE49-F238E27FC236}">
              <a16:creationId xmlns:a16="http://schemas.microsoft.com/office/drawing/2014/main" id="{9D1F9DB4-206B-194A-B410-C49E2E54E73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194</xdr:row>
      <xdr:rowOff>186764</xdr:rowOff>
    </xdr:from>
    <xdr:ext cx="3399118" cy="2066221"/>
    <xdr:pic>
      <xdr:nvPicPr>
        <xdr:cNvPr id="671" name="Picture 670">
          <a:extLst>
            <a:ext uri="{FF2B5EF4-FFF2-40B4-BE49-F238E27FC236}">
              <a16:creationId xmlns:a16="http://schemas.microsoft.com/office/drawing/2014/main" id="{FF6C9C5B-566E-B947-9C82-FF67F8ECD20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195</xdr:row>
      <xdr:rowOff>186764</xdr:rowOff>
    </xdr:from>
    <xdr:ext cx="3399118" cy="2066221"/>
    <xdr:pic>
      <xdr:nvPicPr>
        <xdr:cNvPr id="672" name="Picture 671">
          <a:extLst>
            <a:ext uri="{FF2B5EF4-FFF2-40B4-BE49-F238E27FC236}">
              <a16:creationId xmlns:a16="http://schemas.microsoft.com/office/drawing/2014/main" id="{AAC78741-A96E-BC47-A438-2BD44976542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196</xdr:row>
      <xdr:rowOff>186764</xdr:rowOff>
    </xdr:from>
    <xdr:ext cx="3399118" cy="2066221"/>
    <xdr:pic>
      <xdr:nvPicPr>
        <xdr:cNvPr id="673" name="Picture 672">
          <a:extLst>
            <a:ext uri="{FF2B5EF4-FFF2-40B4-BE49-F238E27FC236}">
              <a16:creationId xmlns:a16="http://schemas.microsoft.com/office/drawing/2014/main" id="{74187BBD-2B39-594B-A003-7AF6E4D8AE6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197</xdr:row>
      <xdr:rowOff>186764</xdr:rowOff>
    </xdr:from>
    <xdr:ext cx="3399118" cy="2066221"/>
    <xdr:pic>
      <xdr:nvPicPr>
        <xdr:cNvPr id="674" name="Picture 673">
          <a:extLst>
            <a:ext uri="{FF2B5EF4-FFF2-40B4-BE49-F238E27FC236}">
              <a16:creationId xmlns:a16="http://schemas.microsoft.com/office/drawing/2014/main" id="{2F811206-5D21-694C-A592-00EEA94BA35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198</xdr:row>
      <xdr:rowOff>186764</xdr:rowOff>
    </xdr:from>
    <xdr:ext cx="3399118" cy="2066221"/>
    <xdr:pic>
      <xdr:nvPicPr>
        <xdr:cNvPr id="675" name="Picture 674">
          <a:extLst>
            <a:ext uri="{FF2B5EF4-FFF2-40B4-BE49-F238E27FC236}">
              <a16:creationId xmlns:a16="http://schemas.microsoft.com/office/drawing/2014/main" id="{6DC1710A-9589-C74B-B8F4-E069616FAF0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199</xdr:row>
      <xdr:rowOff>186764</xdr:rowOff>
    </xdr:from>
    <xdr:ext cx="3399118" cy="2066221"/>
    <xdr:pic>
      <xdr:nvPicPr>
        <xdr:cNvPr id="676" name="Picture 675">
          <a:extLst>
            <a:ext uri="{FF2B5EF4-FFF2-40B4-BE49-F238E27FC236}">
              <a16:creationId xmlns:a16="http://schemas.microsoft.com/office/drawing/2014/main" id="{5F24D1B1-48E3-0C4A-B594-9B182367BDF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212</xdr:row>
      <xdr:rowOff>186764</xdr:rowOff>
    </xdr:from>
    <xdr:ext cx="3399118" cy="2066221"/>
    <xdr:pic>
      <xdr:nvPicPr>
        <xdr:cNvPr id="677" name="Picture 676">
          <a:extLst>
            <a:ext uri="{FF2B5EF4-FFF2-40B4-BE49-F238E27FC236}">
              <a16:creationId xmlns:a16="http://schemas.microsoft.com/office/drawing/2014/main" id="{572BDDB5-EA39-284B-BB76-8F52B807AFC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213</xdr:row>
      <xdr:rowOff>186764</xdr:rowOff>
    </xdr:from>
    <xdr:ext cx="3399118" cy="2066221"/>
    <xdr:pic>
      <xdr:nvPicPr>
        <xdr:cNvPr id="678" name="Picture 677">
          <a:extLst>
            <a:ext uri="{FF2B5EF4-FFF2-40B4-BE49-F238E27FC236}">
              <a16:creationId xmlns:a16="http://schemas.microsoft.com/office/drawing/2014/main" id="{CFC0298D-B281-C748-B868-E389E0D8938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214</xdr:row>
      <xdr:rowOff>186764</xdr:rowOff>
    </xdr:from>
    <xdr:ext cx="3399118" cy="2066221"/>
    <xdr:pic>
      <xdr:nvPicPr>
        <xdr:cNvPr id="679" name="Picture 678">
          <a:extLst>
            <a:ext uri="{FF2B5EF4-FFF2-40B4-BE49-F238E27FC236}">
              <a16:creationId xmlns:a16="http://schemas.microsoft.com/office/drawing/2014/main" id="{19DC4889-F6C5-ED42-9B52-8B8293AC101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188</xdr:row>
      <xdr:rowOff>186764</xdr:rowOff>
    </xdr:from>
    <xdr:ext cx="3399118" cy="2066221"/>
    <xdr:pic>
      <xdr:nvPicPr>
        <xdr:cNvPr id="680" name="Picture 679">
          <a:extLst>
            <a:ext uri="{FF2B5EF4-FFF2-40B4-BE49-F238E27FC236}">
              <a16:creationId xmlns:a16="http://schemas.microsoft.com/office/drawing/2014/main" id="{0C8950E6-8C0D-E64E-B056-41BF4453E0C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328</xdr:row>
      <xdr:rowOff>186764</xdr:rowOff>
    </xdr:from>
    <xdr:ext cx="3399118" cy="2066221"/>
    <xdr:pic>
      <xdr:nvPicPr>
        <xdr:cNvPr id="681" name="Picture 680">
          <a:extLst>
            <a:ext uri="{FF2B5EF4-FFF2-40B4-BE49-F238E27FC236}">
              <a16:creationId xmlns:a16="http://schemas.microsoft.com/office/drawing/2014/main" id="{0ACA4357-A684-5643-883A-E4D78E5C3F8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329</xdr:row>
      <xdr:rowOff>186764</xdr:rowOff>
    </xdr:from>
    <xdr:ext cx="3399118" cy="2066221"/>
    <xdr:pic>
      <xdr:nvPicPr>
        <xdr:cNvPr id="682" name="Picture 681">
          <a:extLst>
            <a:ext uri="{FF2B5EF4-FFF2-40B4-BE49-F238E27FC236}">
              <a16:creationId xmlns:a16="http://schemas.microsoft.com/office/drawing/2014/main" id="{95D25552-FCB1-FB4C-B4C5-B7BB6FE5A38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186</xdr:row>
      <xdr:rowOff>186764</xdr:rowOff>
    </xdr:from>
    <xdr:ext cx="3399118" cy="2066221"/>
    <xdr:pic>
      <xdr:nvPicPr>
        <xdr:cNvPr id="683" name="Picture 682">
          <a:extLst>
            <a:ext uri="{FF2B5EF4-FFF2-40B4-BE49-F238E27FC236}">
              <a16:creationId xmlns:a16="http://schemas.microsoft.com/office/drawing/2014/main" id="{E3F7A2A0-2D54-644E-8DE6-03C208BB87AE}"/>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187</xdr:row>
      <xdr:rowOff>186764</xdr:rowOff>
    </xdr:from>
    <xdr:ext cx="3399118" cy="2066221"/>
    <xdr:pic>
      <xdr:nvPicPr>
        <xdr:cNvPr id="684" name="Picture 683">
          <a:extLst>
            <a:ext uri="{FF2B5EF4-FFF2-40B4-BE49-F238E27FC236}">
              <a16:creationId xmlns:a16="http://schemas.microsoft.com/office/drawing/2014/main" id="{E4177A13-8E61-C04B-BA11-2C71378B225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25</xdr:row>
      <xdr:rowOff>186764</xdr:rowOff>
    </xdr:from>
    <xdr:ext cx="3399118" cy="2066221"/>
    <xdr:pic>
      <xdr:nvPicPr>
        <xdr:cNvPr id="685" name="Picture 684">
          <a:extLst>
            <a:ext uri="{FF2B5EF4-FFF2-40B4-BE49-F238E27FC236}">
              <a16:creationId xmlns:a16="http://schemas.microsoft.com/office/drawing/2014/main" id="{0910175E-544F-E74F-A38F-41074B6FE88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189</xdr:row>
      <xdr:rowOff>186764</xdr:rowOff>
    </xdr:from>
    <xdr:ext cx="3399118" cy="2066221"/>
    <xdr:pic>
      <xdr:nvPicPr>
        <xdr:cNvPr id="686" name="Picture 685">
          <a:extLst>
            <a:ext uri="{FF2B5EF4-FFF2-40B4-BE49-F238E27FC236}">
              <a16:creationId xmlns:a16="http://schemas.microsoft.com/office/drawing/2014/main" id="{D2EE9E6D-68C2-CF47-B069-EC4FDAF904B3}"/>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190</xdr:row>
      <xdr:rowOff>186764</xdr:rowOff>
    </xdr:from>
    <xdr:ext cx="3399118" cy="2066221"/>
    <xdr:pic>
      <xdr:nvPicPr>
        <xdr:cNvPr id="687" name="Picture 686">
          <a:extLst>
            <a:ext uri="{FF2B5EF4-FFF2-40B4-BE49-F238E27FC236}">
              <a16:creationId xmlns:a16="http://schemas.microsoft.com/office/drawing/2014/main" id="{657D7B6A-AEA1-D942-9D10-DD55C3F5D96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191</xdr:row>
      <xdr:rowOff>186764</xdr:rowOff>
    </xdr:from>
    <xdr:ext cx="3399118" cy="2066221"/>
    <xdr:pic>
      <xdr:nvPicPr>
        <xdr:cNvPr id="688" name="Picture 687">
          <a:extLst>
            <a:ext uri="{FF2B5EF4-FFF2-40B4-BE49-F238E27FC236}">
              <a16:creationId xmlns:a16="http://schemas.microsoft.com/office/drawing/2014/main" id="{AE007692-2191-0746-BEF4-42CA5C345B5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192</xdr:row>
      <xdr:rowOff>186764</xdr:rowOff>
    </xdr:from>
    <xdr:ext cx="3399118" cy="2066221"/>
    <xdr:pic>
      <xdr:nvPicPr>
        <xdr:cNvPr id="689" name="Picture 688">
          <a:extLst>
            <a:ext uri="{FF2B5EF4-FFF2-40B4-BE49-F238E27FC236}">
              <a16:creationId xmlns:a16="http://schemas.microsoft.com/office/drawing/2014/main" id="{4E8C5770-DAA4-DC4A-B4BF-5C84B52C9E7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193</xdr:row>
      <xdr:rowOff>186764</xdr:rowOff>
    </xdr:from>
    <xdr:ext cx="3399118" cy="2066221"/>
    <xdr:pic>
      <xdr:nvPicPr>
        <xdr:cNvPr id="690" name="Picture 689">
          <a:extLst>
            <a:ext uri="{FF2B5EF4-FFF2-40B4-BE49-F238E27FC236}">
              <a16:creationId xmlns:a16="http://schemas.microsoft.com/office/drawing/2014/main" id="{A1C88032-64E5-5C44-AD4C-F8C361E2E55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330</xdr:row>
      <xdr:rowOff>186764</xdr:rowOff>
    </xdr:from>
    <xdr:ext cx="3399118" cy="2066221"/>
    <xdr:pic>
      <xdr:nvPicPr>
        <xdr:cNvPr id="691" name="Picture 690">
          <a:extLst>
            <a:ext uri="{FF2B5EF4-FFF2-40B4-BE49-F238E27FC236}">
              <a16:creationId xmlns:a16="http://schemas.microsoft.com/office/drawing/2014/main" id="{16AFEF44-D668-8F43-921B-7E32899B24F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24</xdr:row>
      <xdr:rowOff>186764</xdr:rowOff>
    </xdr:from>
    <xdr:ext cx="3399118" cy="2066221"/>
    <xdr:pic>
      <xdr:nvPicPr>
        <xdr:cNvPr id="692" name="Picture 691">
          <a:extLst>
            <a:ext uri="{FF2B5EF4-FFF2-40B4-BE49-F238E27FC236}">
              <a16:creationId xmlns:a16="http://schemas.microsoft.com/office/drawing/2014/main" id="{2E7568D3-172A-8A4C-A8E9-6D3CC1E29A69}"/>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xdr:row>
      <xdr:rowOff>186764</xdr:rowOff>
    </xdr:from>
    <xdr:ext cx="3399118" cy="2066221"/>
    <xdr:pic>
      <xdr:nvPicPr>
        <xdr:cNvPr id="693" name="Picture 692">
          <a:extLst>
            <a:ext uri="{FF2B5EF4-FFF2-40B4-BE49-F238E27FC236}">
              <a16:creationId xmlns:a16="http://schemas.microsoft.com/office/drawing/2014/main" id="{C8984B15-C67C-6C44-9B08-8F8B6B2C63D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201</xdr:row>
      <xdr:rowOff>186764</xdr:rowOff>
    </xdr:from>
    <xdr:ext cx="3399118" cy="2066221"/>
    <xdr:pic>
      <xdr:nvPicPr>
        <xdr:cNvPr id="694" name="Picture 693">
          <a:extLst>
            <a:ext uri="{FF2B5EF4-FFF2-40B4-BE49-F238E27FC236}">
              <a16:creationId xmlns:a16="http://schemas.microsoft.com/office/drawing/2014/main" id="{C9F764FC-CB83-354E-BD7F-F29DB64E108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202</xdr:row>
      <xdr:rowOff>186764</xdr:rowOff>
    </xdr:from>
    <xdr:ext cx="3399118" cy="2066221"/>
    <xdr:pic>
      <xdr:nvPicPr>
        <xdr:cNvPr id="695" name="Picture 694">
          <a:extLst>
            <a:ext uri="{FF2B5EF4-FFF2-40B4-BE49-F238E27FC236}">
              <a16:creationId xmlns:a16="http://schemas.microsoft.com/office/drawing/2014/main" id="{C6E8C03A-F9FB-FF4F-B9A1-E559EB1F7CF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203</xdr:row>
      <xdr:rowOff>186764</xdr:rowOff>
    </xdr:from>
    <xdr:ext cx="3399118" cy="2066221"/>
    <xdr:pic>
      <xdr:nvPicPr>
        <xdr:cNvPr id="696" name="Picture 695">
          <a:extLst>
            <a:ext uri="{FF2B5EF4-FFF2-40B4-BE49-F238E27FC236}">
              <a16:creationId xmlns:a16="http://schemas.microsoft.com/office/drawing/2014/main" id="{D4A6F3BC-2AFF-1448-AA1B-5CFBF6ACFA1F}"/>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204</xdr:row>
      <xdr:rowOff>186764</xdr:rowOff>
    </xdr:from>
    <xdr:ext cx="3399118" cy="2066221"/>
    <xdr:pic>
      <xdr:nvPicPr>
        <xdr:cNvPr id="697" name="Picture 696">
          <a:extLst>
            <a:ext uri="{FF2B5EF4-FFF2-40B4-BE49-F238E27FC236}">
              <a16:creationId xmlns:a16="http://schemas.microsoft.com/office/drawing/2014/main" id="{A13594F0-E6C4-3948-B24F-0C9AE616DC9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205</xdr:row>
      <xdr:rowOff>186764</xdr:rowOff>
    </xdr:from>
    <xdr:ext cx="3399118" cy="2066221"/>
    <xdr:pic>
      <xdr:nvPicPr>
        <xdr:cNvPr id="698" name="Picture 697">
          <a:extLst>
            <a:ext uri="{FF2B5EF4-FFF2-40B4-BE49-F238E27FC236}">
              <a16:creationId xmlns:a16="http://schemas.microsoft.com/office/drawing/2014/main" id="{4536A7D2-EAF6-F04A-BC5C-D4F84B44493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206</xdr:row>
      <xdr:rowOff>186764</xdr:rowOff>
    </xdr:from>
    <xdr:ext cx="3399118" cy="2066221"/>
    <xdr:pic>
      <xdr:nvPicPr>
        <xdr:cNvPr id="699" name="Picture 698">
          <a:extLst>
            <a:ext uri="{FF2B5EF4-FFF2-40B4-BE49-F238E27FC236}">
              <a16:creationId xmlns:a16="http://schemas.microsoft.com/office/drawing/2014/main" id="{DC18706C-19B6-A34D-B5F4-59838BA93555}"/>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207</xdr:row>
      <xdr:rowOff>186764</xdr:rowOff>
    </xdr:from>
    <xdr:ext cx="3399118" cy="2066221"/>
    <xdr:pic>
      <xdr:nvPicPr>
        <xdr:cNvPr id="700" name="Picture 699">
          <a:extLst>
            <a:ext uri="{FF2B5EF4-FFF2-40B4-BE49-F238E27FC236}">
              <a16:creationId xmlns:a16="http://schemas.microsoft.com/office/drawing/2014/main" id="{9BCD8844-9F24-8548-9A13-443B9C28D788}"/>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317</xdr:row>
      <xdr:rowOff>186764</xdr:rowOff>
    </xdr:from>
    <xdr:ext cx="3399118" cy="2066221"/>
    <xdr:pic>
      <xdr:nvPicPr>
        <xdr:cNvPr id="701" name="Picture 700">
          <a:extLst>
            <a:ext uri="{FF2B5EF4-FFF2-40B4-BE49-F238E27FC236}">
              <a16:creationId xmlns:a16="http://schemas.microsoft.com/office/drawing/2014/main" id="{C730F0AA-700D-B648-8A50-EA05EFD90E2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316</xdr:row>
      <xdr:rowOff>186764</xdr:rowOff>
    </xdr:from>
    <xdr:ext cx="3399118" cy="2066221"/>
    <xdr:pic>
      <xdr:nvPicPr>
        <xdr:cNvPr id="702" name="Picture 701">
          <a:extLst>
            <a:ext uri="{FF2B5EF4-FFF2-40B4-BE49-F238E27FC236}">
              <a16:creationId xmlns:a16="http://schemas.microsoft.com/office/drawing/2014/main" id="{CB8E800D-C680-794E-9933-01311C4E8B21}"/>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314</xdr:row>
      <xdr:rowOff>186764</xdr:rowOff>
    </xdr:from>
    <xdr:ext cx="3399118" cy="2066221"/>
    <xdr:pic>
      <xdr:nvPicPr>
        <xdr:cNvPr id="703" name="Picture 702">
          <a:extLst>
            <a:ext uri="{FF2B5EF4-FFF2-40B4-BE49-F238E27FC236}">
              <a16:creationId xmlns:a16="http://schemas.microsoft.com/office/drawing/2014/main" id="{E14D4EA0-7EC3-B24B-893D-6E53B2271D92}"/>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315</xdr:row>
      <xdr:rowOff>186764</xdr:rowOff>
    </xdr:from>
    <xdr:ext cx="3399118" cy="2066221"/>
    <xdr:pic>
      <xdr:nvPicPr>
        <xdr:cNvPr id="704" name="Picture 703">
          <a:extLst>
            <a:ext uri="{FF2B5EF4-FFF2-40B4-BE49-F238E27FC236}">
              <a16:creationId xmlns:a16="http://schemas.microsoft.com/office/drawing/2014/main" id="{EEDEFACA-9C86-A24D-AE4A-BA040D1B9567}"/>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313</xdr:row>
      <xdr:rowOff>186764</xdr:rowOff>
    </xdr:from>
    <xdr:ext cx="3399118" cy="2066221"/>
    <xdr:pic>
      <xdr:nvPicPr>
        <xdr:cNvPr id="705" name="Picture 704">
          <a:extLst>
            <a:ext uri="{FF2B5EF4-FFF2-40B4-BE49-F238E27FC236}">
              <a16:creationId xmlns:a16="http://schemas.microsoft.com/office/drawing/2014/main" id="{DD204887-AF61-0F40-B3B4-70525E6D33EA}"/>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312</xdr:row>
      <xdr:rowOff>186764</xdr:rowOff>
    </xdr:from>
    <xdr:ext cx="3399118" cy="2066221"/>
    <xdr:pic>
      <xdr:nvPicPr>
        <xdr:cNvPr id="706" name="Picture 705">
          <a:extLst>
            <a:ext uri="{FF2B5EF4-FFF2-40B4-BE49-F238E27FC236}">
              <a16:creationId xmlns:a16="http://schemas.microsoft.com/office/drawing/2014/main" id="{5465A8DF-3FAC-464F-92CD-2E7EFC37E48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311</xdr:row>
      <xdr:rowOff>186764</xdr:rowOff>
    </xdr:from>
    <xdr:ext cx="3399118" cy="2066221"/>
    <xdr:pic>
      <xdr:nvPicPr>
        <xdr:cNvPr id="707" name="Picture 706">
          <a:extLst>
            <a:ext uri="{FF2B5EF4-FFF2-40B4-BE49-F238E27FC236}">
              <a16:creationId xmlns:a16="http://schemas.microsoft.com/office/drawing/2014/main" id="{EB0A6356-958D-5241-9C66-0E5BDCF24D0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215</xdr:row>
      <xdr:rowOff>186764</xdr:rowOff>
    </xdr:from>
    <xdr:ext cx="3399118" cy="2066221"/>
    <xdr:pic>
      <xdr:nvPicPr>
        <xdr:cNvPr id="708" name="Picture 707">
          <a:extLst>
            <a:ext uri="{FF2B5EF4-FFF2-40B4-BE49-F238E27FC236}">
              <a16:creationId xmlns:a16="http://schemas.microsoft.com/office/drawing/2014/main" id="{57F2578A-50A9-C544-AA70-4A845823DB9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326</xdr:row>
      <xdr:rowOff>186764</xdr:rowOff>
    </xdr:from>
    <xdr:ext cx="3399118" cy="2066221"/>
    <xdr:pic>
      <xdr:nvPicPr>
        <xdr:cNvPr id="709" name="Picture 708">
          <a:extLst>
            <a:ext uri="{FF2B5EF4-FFF2-40B4-BE49-F238E27FC236}">
              <a16:creationId xmlns:a16="http://schemas.microsoft.com/office/drawing/2014/main" id="{D42FB48E-1A50-4046-85C1-487F1E0B0540}"/>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211</xdr:row>
      <xdr:rowOff>186764</xdr:rowOff>
    </xdr:from>
    <xdr:ext cx="3399118" cy="2066221"/>
    <xdr:pic>
      <xdr:nvPicPr>
        <xdr:cNvPr id="710" name="Picture 709">
          <a:extLst>
            <a:ext uri="{FF2B5EF4-FFF2-40B4-BE49-F238E27FC236}">
              <a16:creationId xmlns:a16="http://schemas.microsoft.com/office/drawing/2014/main" id="{1D3D617B-49E2-7348-ACF3-ED2A9F8B4F44}"/>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210</xdr:row>
      <xdr:rowOff>186764</xdr:rowOff>
    </xdr:from>
    <xdr:ext cx="3399118" cy="2066221"/>
    <xdr:pic>
      <xdr:nvPicPr>
        <xdr:cNvPr id="711" name="Picture 710">
          <a:extLst>
            <a:ext uri="{FF2B5EF4-FFF2-40B4-BE49-F238E27FC236}">
              <a16:creationId xmlns:a16="http://schemas.microsoft.com/office/drawing/2014/main" id="{BEB773D6-C531-6941-A9E7-8D4B894A154C}"/>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209</xdr:row>
      <xdr:rowOff>186764</xdr:rowOff>
    </xdr:from>
    <xdr:ext cx="3399118" cy="2066221"/>
    <xdr:pic>
      <xdr:nvPicPr>
        <xdr:cNvPr id="712" name="Picture 711">
          <a:extLst>
            <a:ext uri="{FF2B5EF4-FFF2-40B4-BE49-F238E27FC236}">
              <a16:creationId xmlns:a16="http://schemas.microsoft.com/office/drawing/2014/main" id="{D8429917-4178-414F-8708-C28362ED46D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208</xdr:row>
      <xdr:rowOff>186764</xdr:rowOff>
    </xdr:from>
    <xdr:ext cx="3399118" cy="2066221"/>
    <xdr:pic>
      <xdr:nvPicPr>
        <xdr:cNvPr id="713" name="Picture 712">
          <a:extLst>
            <a:ext uri="{FF2B5EF4-FFF2-40B4-BE49-F238E27FC236}">
              <a16:creationId xmlns:a16="http://schemas.microsoft.com/office/drawing/2014/main" id="{A0091F27-0CF1-7846-9152-D459B157CD96}"/>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217</xdr:row>
      <xdr:rowOff>186764</xdr:rowOff>
    </xdr:from>
    <xdr:ext cx="3399118" cy="2066221"/>
    <xdr:pic>
      <xdr:nvPicPr>
        <xdr:cNvPr id="714" name="Picture 713">
          <a:extLst>
            <a:ext uri="{FF2B5EF4-FFF2-40B4-BE49-F238E27FC236}">
              <a16:creationId xmlns:a16="http://schemas.microsoft.com/office/drawing/2014/main" id="{5253B9B0-54FC-3E43-B3BD-3A9E9529A41D}"/>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oneCellAnchor>
    <xdr:from>
      <xdr:col>28</xdr:col>
      <xdr:colOff>261471</xdr:colOff>
      <xdr:row>216</xdr:row>
      <xdr:rowOff>186764</xdr:rowOff>
    </xdr:from>
    <xdr:ext cx="3399118" cy="2066221"/>
    <xdr:pic>
      <xdr:nvPicPr>
        <xdr:cNvPr id="715" name="Picture 714">
          <a:extLst>
            <a:ext uri="{FF2B5EF4-FFF2-40B4-BE49-F238E27FC236}">
              <a16:creationId xmlns:a16="http://schemas.microsoft.com/office/drawing/2014/main" id="{E48D3806-C753-424E-B00C-2D7618749BBB}"/>
            </a:ext>
          </a:extLst>
        </xdr:cNvPr>
        <xdr:cNvPicPr>
          <a:picLocks noChangeAspect="1"/>
        </xdr:cNvPicPr>
      </xdr:nvPicPr>
      <xdr:blipFill>
        <a:blip xmlns:r="http://schemas.openxmlformats.org/officeDocument/2006/relationships" r:embed="rId1"/>
        <a:stretch>
          <a:fillRect/>
        </a:stretch>
      </xdr:blipFill>
      <xdr:spPr>
        <a:xfrm>
          <a:off x="56268471" y="550333"/>
          <a:ext cx="3399118" cy="2066221"/>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27</xdr:col>
      <xdr:colOff>261471</xdr:colOff>
      <xdr:row>19</xdr:row>
      <xdr:rowOff>186764</xdr:rowOff>
    </xdr:from>
    <xdr:to>
      <xdr:col>27</xdr:col>
      <xdr:colOff>3660589</xdr:colOff>
      <xdr:row>290</xdr:row>
      <xdr:rowOff>2087994</xdr:rowOff>
    </xdr:to>
    <xdr:pic>
      <xdr:nvPicPr>
        <xdr:cNvPr id="2" name="Picture 1">
          <a:extLst>
            <a:ext uri="{FF2B5EF4-FFF2-40B4-BE49-F238E27FC236}">
              <a16:creationId xmlns:a16="http://schemas.microsoft.com/office/drawing/2014/main" id="{D2315CAD-4FDF-EE47-BAB4-AC0F427D61C2}"/>
            </a:ext>
          </a:extLst>
        </xdr:cNvPr>
        <xdr:cNvPicPr>
          <a:picLocks noChangeAspect="1"/>
        </xdr:cNvPicPr>
      </xdr:nvPicPr>
      <xdr:blipFill>
        <a:blip xmlns:r="http://schemas.openxmlformats.org/officeDocument/2006/relationships" r:embed="rId1"/>
        <a:stretch>
          <a:fillRect/>
        </a:stretch>
      </xdr:blipFill>
      <xdr:spPr>
        <a:xfrm>
          <a:off x="27529118" y="7470588"/>
          <a:ext cx="3399118" cy="2066221"/>
        </a:xfrm>
        <a:prstGeom prst="rect">
          <a:avLst/>
        </a:prstGeom>
      </xdr:spPr>
    </xdr:pic>
    <xdr:clientData/>
  </xdr:twoCellAnchor>
  <xdr:twoCellAnchor editAs="oneCell">
    <xdr:from>
      <xdr:col>26</xdr:col>
      <xdr:colOff>336177</xdr:colOff>
      <xdr:row>53</xdr:row>
      <xdr:rowOff>709707</xdr:rowOff>
    </xdr:from>
    <xdr:to>
      <xdr:col>26</xdr:col>
      <xdr:colOff>6424707</xdr:colOff>
      <xdr:row>290</xdr:row>
      <xdr:rowOff>618625</xdr:rowOff>
    </xdr:to>
    <xdr:pic>
      <xdr:nvPicPr>
        <xdr:cNvPr id="5" name="Picture 4">
          <a:extLst>
            <a:ext uri="{FF2B5EF4-FFF2-40B4-BE49-F238E27FC236}">
              <a16:creationId xmlns:a16="http://schemas.microsoft.com/office/drawing/2014/main" id="{72890A96-8E57-A549-91B5-6F1EB4354999}"/>
            </a:ext>
          </a:extLst>
        </xdr:cNvPr>
        <xdr:cNvPicPr>
          <a:picLocks noChangeAspect="1"/>
        </xdr:cNvPicPr>
      </xdr:nvPicPr>
      <xdr:blipFill>
        <a:blip xmlns:r="http://schemas.openxmlformats.org/officeDocument/2006/relationships" r:embed="rId2"/>
        <a:stretch>
          <a:fillRect/>
        </a:stretch>
      </xdr:blipFill>
      <xdr:spPr>
        <a:xfrm>
          <a:off x="26464559" y="31488531"/>
          <a:ext cx="6088530" cy="616322"/>
        </a:xfrm>
        <a:prstGeom prst="rect">
          <a:avLst/>
        </a:prstGeom>
      </xdr:spPr>
    </xdr:pic>
    <xdr:clientData/>
  </xdr:twoCellAnchor>
  <xdr:oneCellAnchor>
    <xdr:from>
      <xdr:col>26</xdr:col>
      <xdr:colOff>336177</xdr:colOff>
      <xdr:row>54</xdr:row>
      <xdr:rowOff>709707</xdr:rowOff>
    </xdr:from>
    <xdr:ext cx="6088530" cy="616322"/>
    <xdr:pic>
      <xdr:nvPicPr>
        <xdr:cNvPr id="6" name="Picture 5">
          <a:extLst>
            <a:ext uri="{FF2B5EF4-FFF2-40B4-BE49-F238E27FC236}">
              <a16:creationId xmlns:a16="http://schemas.microsoft.com/office/drawing/2014/main" id="{427BFE21-0BD9-294B-9CB2-EEB18185D9DD}"/>
            </a:ext>
          </a:extLst>
        </xdr:cNvPr>
        <xdr:cNvPicPr>
          <a:picLocks noChangeAspect="1"/>
        </xdr:cNvPicPr>
      </xdr:nvPicPr>
      <xdr:blipFill>
        <a:blip xmlns:r="http://schemas.openxmlformats.org/officeDocument/2006/relationships" r:embed="rId2"/>
        <a:stretch>
          <a:fillRect/>
        </a:stretch>
      </xdr:blipFill>
      <xdr:spPr>
        <a:xfrm>
          <a:off x="26445014" y="31544126"/>
          <a:ext cx="6088530" cy="616322"/>
        </a:xfrm>
        <a:prstGeom prst="rect">
          <a:avLst/>
        </a:prstGeom>
      </xdr:spPr>
    </xdr:pic>
    <xdr:clientData/>
  </xdr:oneCellAnchor>
  <xdr:oneCellAnchor>
    <xdr:from>
      <xdr:col>26</xdr:col>
      <xdr:colOff>336177</xdr:colOff>
      <xdr:row>55</xdr:row>
      <xdr:rowOff>709707</xdr:rowOff>
    </xdr:from>
    <xdr:ext cx="6088530" cy="616322"/>
    <xdr:pic>
      <xdr:nvPicPr>
        <xdr:cNvPr id="7" name="Picture 6">
          <a:extLst>
            <a:ext uri="{FF2B5EF4-FFF2-40B4-BE49-F238E27FC236}">
              <a16:creationId xmlns:a16="http://schemas.microsoft.com/office/drawing/2014/main" id="{D81552EC-8A70-0E4B-BDDA-BEDD21A7ED7D}"/>
            </a:ext>
          </a:extLst>
        </xdr:cNvPr>
        <xdr:cNvPicPr>
          <a:picLocks noChangeAspect="1"/>
        </xdr:cNvPicPr>
      </xdr:nvPicPr>
      <xdr:blipFill>
        <a:blip xmlns:r="http://schemas.openxmlformats.org/officeDocument/2006/relationships" r:embed="rId2"/>
        <a:stretch>
          <a:fillRect/>
        </a:stretch>
      </xdr:blipFill>
      <xdr:spPr>
        <a:xfrm>
          <a:off x="26445014" y="31544126"/>
          <a:ext cx="6088530" cy="616322"/>
        </a:xfrm>
        <a:prstGeom prst="rect">
          <a:avLst/>
        </a:prstGeom>
      </xdr:spPr>
    </xdr:pic>
    <xdr:clientData/>
  </xdr:oneCellAnchor>
  <xdr:oneCellAnchor>
    <xdr:from>
      <xdr:col>26</xdr:col>
      <xdr:colOff>336177</xdr:colOff>
      <xdr:row>56</xdr:row>
      <xdr:rowOff>709707</xdr:rowOff>
    </xdr:from>
    <xdr:ext cx="6088530" cy="616322"/>
    <xdr:pic>
      <xdr:nvPicPr>
        <xdr:cNvPr id="8" name="Picture 7">
          <a:extLst>
            <a:ext uri="{FF2B5EF4-FFF2-40B4-BE49-F238E27FC236}">
              <a16:creationId xmlns:a16="http://schemas.microsoft.com/office/drawing/2014/main" id="{85BA8AFC-CC53-5E49-99AC-F31A238D3AE9}"/>
            </a:ext>
          </a:extLst>
        </xdr:cNvPr>
        <xdr:cNvPicPr>
          <a:picLocks noChangeAspect="1"/>
        </xdr:cNvPicPr>
      </xdr:nvPicPr>
      <xdr:blipFill>
        <a:blip xmlns:r="http://schemas.openxmlformats.org/officeDocument/2006/relationships" r:embed="rId2"/>
        <a:stretch>
          <a:fillRect/>
        </a:stretch>
      </xdr:blipFill>
      <xdr:spPr>
        <a:xfrm>
          <a:off x="26445014" y="36299242"/>
          <a:ext cx="6088530" cy="616322"/>
        </a:xfrm>
        <a:prstGeom prst="rect">
          <a:avLst/>
        </a:prstGeom>
      </xdr:spPr>
    </xdr:pic>
    <xdr:clientData/>
  </xdr:oneCellAnchor>
  <xdr:oneCellAnchor>
    <xdr:from>
      <xdr:col>27</xdr:col>
      <xdr:colOff>261471</xdr:colOff>
      <xdr:row>6</xdr:row>
      <xdr:rowOff>186764</xdr:rowOff>
    </xdr:from>
    <xdr:ext cx="3399118" cy="2066221"/>
    <xdr:pic>
      <xdr:nvPicPr>
        <xdr:cNvPr id="9" name="Picture 8">
          <a:extLst>
            <a:ext uri="{FF2B5EF4-FFF2-40B4-BE49-F238E27FC236}">
              <a16:creationId xmlns:a16="http://schemas.microsoft.com/office/drawing/2014/main" id="{13688A44-9917-2A45-97B9-37A9B6936F29}"/>
            </a:ext>
          </a:extLst>
        </xdr:cNvPr>
        <xdr:cNvPicPr>
          <a:picLocks noChangeAspect="1"/>
        </xdr:cNvPicPr>
      </xdr:nvPicPr>
      <xdr:blipFill>
        <a:blip xmlns:r="http://schemas.openxmlformats.org/officeDocument/2006/relationships" r:embed="rId1"/>
        <a:stretch>
          <a:fillRect/>
        </a:stretch>
      </xdr:blipFill>
      <xdr:spPr>
        <a:xfrm>
          <a:off x="32892004" y="7789831"/>
          <a:ext cx="3399118" cy="2066221"/>
        </a:xfrm>
        <a:prstGeom prst="rect">
          <a:avLst/>
        </a:prstGeom>
      </xdr:spPr>
    </xdr:pic>
    <xdr:clientData/>
  </xdr:oneCellAnchor>
  <xdr:oneCellAnchor>
    <xdr:from>
      <xdr:col>27</xdr:col>
      <xdr:colOff>261471</xdr:colOff>
      <xdr:row>5</xdr:row>
      <xdr:rowOff>186764</xdr:rowOff>
    </xdr:from>
    <xdr:ext cx="3399118" cy="2066221"/>
    <xdr:pic>
      <xdr:nvPicPr>
        <xdr:cNvPr id="10" name="Picture 9">
          <a:extLst>
            <a:ext uri="{FF2B5EF4-FFF2-40B4-BE49-F238E27FC236}">
              <a16:creationId xmlns:a16="http://schemas.microsoft.com/office/drawing/2014/main" id="{DC2C856D-3C6E-E047-BECD-79132597E9B5}"/>
            </a:ext>
          </a:extLst>
        </xdr:cNvPr>
        <xdr:cNvPicPr>
          <a:picLocks noChangeAspect="1"/>
        </xdr:cNvPicPr>
      </xdr:nvPicPr>
      <xdr:blipFill>
        <a:blip xmlns:r="http://schemas.openxmlformats.org/officeDocument/2006/relationships" r:embed="rId1"/>
        <a:stretch>
          <a:fillRect/>
        </a:stretch>
      </xdr:blipFill>
      <xdr:spPr>
        <a:xfrm>
          <a:off x="32892004" y="7789831"/>
          <a:ext cx="3399118" cy="2066221"/>
        </a:xfrm>
        <a:prstGeom prst="rect">
          <a:avLst/>
        </a:prstGeom>
      </xdr:spPr>
    </xdr:pic>
    <xdr:clientData/>
  </xdr:oneCellAnchor>
  <xdr:oneCellAnchor>
    <xdr:from>
      <xdr:col>27</xdr:col>
      <xdr:colOff>261471</xdr:colOff>
      <xdr:row>4</xdr:row>
      <xdr:rowOff>186764</xdr:rowOff>
    </xdr:from>
    <xdr:ext cx="3399118" cy="2066221"/>
    <xdr:pic>
      <xdr:nvPicPr>
        <xdr:cNvPr id="11" name="Picture 10">
          <a:extLst>
            <a:ext uri="{FF2B5EF4-FFF2-40B4-BE49-F238E27FC236}">
              <a16:creationId xmlns:a16="http://schemas.microsoft.com/office/drawing/2014/main" id="{CA97078D-6F98-014D-8011-D707DBB52022}"/>
            </a:ext>
          </a:extLst>
        </xdr:cNvPr>
        <xdr:cNvPicPr>
          <a:picLocks noChangeAspect="1"/>
        </xdr:cNvPicPr>
      </xdr:nvPicPr>
      <xdr:blipFill>
        <a:blip xmlns:r="http://schemas.openxmlformats.org/officeDocument/2006/relationships" r:embed="rId1"/>
        <a:stretch>
          <a:fillRect/>
        </a:stretch>
      </xdr:blipFill>
      <xdr:spPr>
        <a:xfrm>
          <a:off x="32892004" y="7789831"/>
          <a:ext cx="3399118" cy="2066221"/>
        </a:xfrm>
        <a:prstGeom prst="rect">
          <a:avLst/>
        </a:prstGeom>
      </xdr:spPr>
    </xdr:pic>
    <xdr:clientData/>
  </xdr:oneCellAnchor>
  <xdr:oneCellAnchor>
    <xdr:from>
      <xdr:col>27</xdr:col>
      <xdr:colOff>261471</xdr:colOff>
      <xdr:row>3</xdr:row>
      <xdr:rowOff>186764</xdr:rowOff>
    </xdr:from>
    <xdr:ext cx="3399118" cy="2066221"/>
    <xdr:pic>
      <xdr:nvPicPr>
        <xdr:cNvPr id="12" name="Picture 11">
          <a:extLst>
            <a:ext uri="{FF2B5EF4-FFF2-40B4-BE49-F238E27FC236}">
              <a16:creationId xmlns:a16="http://schemas.microsoft.com/office/drawing/2014/main" id="{1A943DFA-69F7-EE4A-86C1-982BF7CFC3A7}"/>
            </a:ext>
          </a:extLst>
        </xdr:cNvPr>
        <xdr:cNvPicPr>
          <a:picLocks noChangeAspect="1"/>
        </xdr:cNvPicPr>
      </xdr:nvPicPr>
      <xdr:blipFill>
        <a:blip xmlns:r="http://schemas.openxmlformats.org/officeDocument/2006/relationships" r:embed="rId1"/>
        <a:stretch>
          <a:fillRect/>
        </a:stretch>
      </xdr:blipFill>
      <xdr:spPr>
        <a:xfrm>
          <a:off x="32892004" y="7789831"/>
          <a:ext cx="3399118" cy="2066221"/>
        </a:xfrm>
        <a:prstGeom prst="rect">
          <a:avLst/>
        </a:prstGeom>
      </xdr:spPr>
    </xdr:pic>
    <xdr:clientData/>
  </xdr:oneCellAnchor>
  <xdr:oneCellAnchor>
    <xdr:from>
      <xdr:col>27</xdr:col>
      <xdr:colOff>261471</xdr:colOff>
      <xdr:row>9</xdr:row>
      <xdr:rowOff>186764</xdr:rowOff>
    </xdr:from>
    <xdr:ext cx="3399118" cy="2066221"/>
    <xdr:pic>
      <xdr:nvPicPr>
        <xdr:cNvPr id="13" name="Picture 12">
          <a:extLst>
            <a:ext uri="{FF2B5EF4-FFF2-40B4-BE49-F238E27FC236}">
              <a16:creationId xmlns:a16="http://schemas.microsoft.com/office/drawing/2014/main" id="{86C6FEA6-20CE-7545-A432-0900FC7B6940}"/>
            </a:ext>
          </a:extLst>
        </xdr:cNvPr>
        <xdr:cNvPicPr>
          <a:picLocks noChangeAspect="1"/>
        </xdr:cNvPicPr>
      </xdr:nvPicPr>
      <xdr:blipFill>
        <a:blip xmlns:r="http://schemas.openxmlformats.org/officeDocument/2006/relationships" r:embed="rId1"/>
        <a:stretch>
          <a:fillRect/>
        </a:stretch>
      </xdr:blipFill>
      <xdr:spPr>
        <a:xfrm>
          <a:off x="32892004" y="25603697"/>
          <a:ext cx="3399118" cy="2066221"/>
        </a:xfrm>
        <a:prstGeom prst="rect">
          <a:avLst/>
        </a:prstGeom>
      </xdr:spPr>
    </xdr:pic>
    <xdr:clientData/>
  </xdr:oneCellAnchor>
  <xdr:oneCellAnchor>
    <xdr:from>
      <xdr:col>27</xdr:col>
      <xdr:colOff>261471</xdr:colOff>
      <xdr:row>8</xdr:row>
      <xdr:rowOff>186764</xdr:rowOff>
    </xdr:from>
    <xdr:ext cx="3399118" cy="2066221"/>
    <xdr:pic>
      <xdr:nvPicPr>
        <xdr:cNvPr id="14" name="Picture 13">
          <a:extLst>
            <a:ext uri="{FF2B5EF4-FFF2-40B4-BE49-F238E27FC236}">
              <a16:creationId xmlns:a16="http://schemas.microsoft.com/office/drawing/2014/main" id="{CBA1425C-B80A-1449-B6E2-C6ED7EE8B301}"/>
            </a:ext>
          </a:extLst>
        </xdr:cNvPr>
        <xdr:cNvPicPr>
          <a:picLocks noChangeAspect="1"/>
        </xdr:cNvPicPr>
      </xdr:nvPicPr>
      <xdr:blipFill>
        <a:blip xmlns:r="http://schemas.openxmlformats.org/officeDocument/2006/relationships" r:embed="rId1"/>
        <a:stretch>
          <a:fillRect/>
        </a:stretch>
      </xdr:blipFill>
      <xdr:spPr>
        <a:xfrm>
          <a:off x="32892004" y="25603697"/>
          <a:ext cx="3399118" cy="2066221"/>
        </a:xfrm>
        <a:prstGeom prst="rect">
          <a:avLst/>
        </a:prstGeom>
      </xdr:spPr>
    </xdr:pic>
    <xdr:clientData/>
  </xdr:oneCellAnchor>
  <xdr:oneCellAnchor>
    <xdr:from>
      <xdr:col>27</xdr:col>
      <xdr:colOff>261471</xdr:colOff>
      <xdr:row>7</xdr:row>
      <xdr:rowOff>186764</xdr:rowOff>
    </xdr:from>
    <xdr:ext cx="3399118" cy="2066221"/>
    <xdr:pic>
      <xdr:nvPicPr>
        <xdr:cNvPr id="15" name="Picture 14">
          <a:extLst>
            <a:ext uri="{FF2B5EF4-FFF2-40B4-BE49-F238E27FC236}">
              <a16:creationId xmlns:a16="http://schemas.microsoft.com/office/drawing/2014/main" id="{1B4ADD52-E194-BC40-9306-353E2295833A}"/>
            </a:ext>
          </a:extLst>
        </xdr:cNvPr>
        <xdr:cNvPicPr>
          <a:picLocks noChangeAspect="1"/>
        </xdr:cNvPicPr>
      </xdr:nvPicPr>
      <xdr:blipFill>
        <a:blip xmlns:r="http://schemas.openxmlformats.org/officeDocument/2006/relationships" r:embed="rId1"/>
        <a:stretch>
          <a:fillRect/>
        </a:stretch>
      </xdr:blipFill>
      <xdr:spPr>
        <a:xfrm>
          <a:off x="32892004" y="25603697"/>
          <a:ext cx="3399118" cy="2066221"/>
        </a:xfrm>
        <a:prstGeom prst="rect">
          <a:avLst/>
        </a:prstGeom>
      </xdr:spPr>
    </xdr:pic>
    <xdr:clientData/>
  </xdr:oneCellAnchor>
  <xdr:oneCellAnchor>
    <xdr:from>
      <xdr:col>27</xdr:col>
      <xdr:colOff>261471</xdr:colOff>
      <xdr:row>10</xdr:row>
      <xdr:rowOff>186764</xdr:rowOff>
    </xdr:from>
    <xdr:ext cx="3399118" cy="2066221"/>
    <xdr:pic>
      <xdr:nvPicPr>
        <xdr:cNvPr id="16" name="Picture 15">
          <a:extLst>
            <a:ext uri="{FF2B5EF4-FFF2-40B4-BE49-F238E27FC236}">
              <a16:creationId xmlns:a16="http://schemas.microsoft.com/office/drawing/2014/main" id="{AC42D6B8-CDD2-9149-A9F9-8D2ACBC7BFCA}"/>
            </a:ext>
          </a:extLst>
        </xdr:cNvPr>
        <xdr:cNvPicPr>
          <a:picLocks noChangeAspect="1"/>
        </xdr:cNvPicPr>
      </xdr:nvPicPr>
      <xdr:blipFill>
        <a:blip xmlns:r="http://schemas.openxmlformats.org/officeDocument/2006/relationships" r:embed="rId1"/>
        <a:stretch>
          <a:fillRect/>
        </a:stretch>
      </xdr:blipFill>
      <xdr:spPr>
        <a:xfrm>
          <a:off x="32892004" y="38964097"/>
          <a:ext cx="3399118" cy="2066221"/>
        </a:xfrm>
        <a:prstGeom prst="rect">
          <a:avLst/>
        </a:prstGeom>
      </xdr:spPr>
    </xdr:pic>
    <xdr:clientData/>
  </xdr:oneCellAnchor>
  <xdr:oneCellAnchor>
    <xdr:from>
      <xdr:col>27</xdr:col>
      <xdr:colOff>261471</xdr:colOff>
      <xdr:row>11</xdr:row>
      <xdr:rowOff>186764</xdr:rowOff>
    </xdr:from>
    <xdr:ext cx="3399118" cy="2066221"/>
    <xdr:pic>
      <xdr:nvPicPr>
        <xdr:cNvPr id="17" name="Picture 16">
          <a:extLst>
            <a:ext uri="{FF2B5EF4-FFF2-40B4-BE49-F238E27FC236}">
              <a16:creationId xmlns:a16="http://schemas.microsoft.com/office/drawing/2014/main" id="{DEF631FC-D9F8-8641-B351-198D93236780}"/>
            </a:ext>
          </a:extLst>
        </xdr:cNvPr>
        <xdr:cNvPicPr>
          <a:picLocks noChangeAspect="1"/>
        </xdr:cNvPicPr>
      </xdr:nvPicPr>
      <xdr:blipFill>
        <a:blip xmlns:r="http://schemas.openxmlformats.org/officeDocument/2006/relationships" r:embed="rId1"/>
        <a:stretch>
          <a:fillRect/>
        </a:stretch>
      </xdr:blipFill>
      <xdr:spPr>
        <a:xfrm>
          <a:off x="32892004" y="38659297"/>
          <a:ext cx="3399118" cy="2066221"/>
        </a:xfrm>
        <a:prstGeom prst="rect">
          <a:avLst/>
        </a:prstGeom>
      </xdr:spPr>
    </xdr:pic>
    <xdr:clientData/>
  </xdr:oneCellAnchor>
  <xdr:oneCellAnchor>
    <xdr:from>
      <xdr:col>27</xdr:col>
      <xdr:colOff>261471</xdr:colOff>
      <xdr:row>12</xdr:row>
      <xdr:rowOff>186764</xdr:rowOff>
    </xdr:from>
    <xdr:ext cx="3399118" cy="2066221"/>
    <xdr:pic>
      <xdr:nvPicPr>
        <xdr:cNvPr id="18" name="Picture 17">
          <a:extLst>
            <a:ext uri="{FF2B5EF4-FFF2-40B4-BE49-F238E27FC236}">
              <a16:creationId xmlns:a16="http://schemas.microsoft.com/office/drawing/2014/main" id="{2D3C370B-5AC3-BC44-AE98-E64C680D7170}"/>
            </a:ext>
          </a:extLst>
        </xdr:cNvPr>
        <xdr:cNvPicPr>
          <a:picLocks noChangeAspect="1"/>
        </xdr:cNvPicPr>
      </xdr:nvPicPr>
      <xdr:blipFill>
        <a:blip xmlns:r="http://schemas.openxmlformats.org/officeDocument/2006/relationships" r:embed="rId1"/>
        <a:stretch>
          <a:fillRect/>
        </a:stretch>
      </xdr:blipFill>
      <xdr:spPr>
        <a:xfrm>
          <a:off x="32892004" y="43112764"/>
          <a:ext cx="3399118" cy="2066221"/>
        </a:xfrm>
        <a:prstGeom prst="rect">
          <a:avLst/>
        </a:prstGeom>
      </xdr:spPr>
    </xdr:pic>
    <xdr:clientData/>
  </xdr:oneCellAnchor>
  <xdr:oneCellAnchor>
    <xdr:from>
      <xdr:col>27</xdr:col>
      <xdr:colOff>261471</xdr:colOff>
      <xdr:row>16</xdr:row>
      <xdr:rowOff>186764</xdr:rowOff>
    </xdr:from>
    <xdr:ext cx="3399118" cy="2066221"/>
    <xdr:pic>
      <xdr:nvPicPr>
        <xdr:cNvPr id="19" name="Picture 18">
          <a:extLst>
            <a:ext uri="{FF2B5EF4-FFF2-40B4-BE49-F238E27FC236}">
              <a16:creationId xmlns:a16="http://schemas.microsoft.com/office/drawing/2014/main" id="{77F6842D-1181-2046-9158-BF81E045CE6D}"/>
            </a:ext>
          </a:extLst>
        </xdr:cNvPr>
        <xdr:cNvPicPr>
          <a:picLocks noChangeAspect="1"/>
        </xdr:cNvPicPr>
      </xdr:nvPicPr>
      <xdr:blipFill>
        <a:blip xmlns:r="http://schemas.openxmlformats.org/officeDocument/2006/relationships" r:embed="rId1"/>
        <a:stretch>
          <a:fillRect/>
        </a:stretch>
      </xdr:blipFill>
      <xdr:spPr>
        <a:xfrm>
          <a:off x="32892004" y="47566231"/>
          <a:ext cx="3399118" cy="2066221"/>
        </a:xfrm>
        <a:prstGeom prst="rect">
          <a:avLst/>
        </a:prstGeom>
      </xdr:spPr>
    </xdr:pic>
    <xdr:clientData/>
  </xdr:oneCellAnchor>
  <xdr:oneCellAnchor>
    <xdr:from>
      <xdr:col>27</xdr:col>
      <xdr:colOff>261471</xdr:colOff>
      <xdr:row>13</xdr:row>
      <xdr:rowOff>186764</xdr:rowOff>
    </xdr:from>
    <xdr:ext cx="3399118" cy="2066221"/>
    <xdr:pic>
      <xdr:nvPicPr>
        <xdr:cNvPr id="20" name="Picture 19">
          <a:extLst>
            <a:ext uri="{FF2B5EF4-FFF2-40B4-BE49-F238E27FC236}">
              <a16:creationId xmlns:a16="http://schemas.microsoft.com/office/drawing/2014/main" id="{6687657A-0EF7-5847-A9B8-7BC878824AEF}"/>
            </a:ext>
          </a:extLst>
        </xdr:cNvPr>
        <xdr:cNvPicPr>
          <a:picLocks noChangeAspect="1"/>
        </xdr:cNvPicPr>
      </xdr:nvPicPr>
      <xdr:blipFill>
        <a:blip xmlns:r="http://schemas.openxmlformats.org/officeDocument/2006/relationships" r:embed="rId1"/>
        <a:stretch>
          <a:fillRect/>
        </a:stretch>
      </xdr:blipFill>
      <xdr:spPr>
        <a:xfrm>
          <a:off x="32892004" y="52324497"/>
          <a:ext cx="3399118" cy="2066221"/>
        </a:xfrm>
        <a:prstGeom prst="rect">
          <a:avLst/>
        </a:prstGeom>
      </xdr:spPr>
    </xdr:pic>
    <xdr:clientData/>
  </xdr:oneCellAnchor>
  <xdr:oneCellAnchor>
    <xdr:from>
      <xdr:col>27</xdr:col>
      <xdr:colOff>261471</xdr:colOff>
      <xdr:row>14</xdr:row>
      <xdr:rowOff>186764</xdr:rowOff>
    </xdr:from>
    <xdr:ext cx="3399118" cy="2066221"/>
    <xdr:pic>
      <xdr:nvPicPr>
        <xdr:cNvPr id="21" name="Picture 20">
          <a:extLst>
            <a:ext uri="{FF2B5EF4-FFF2-40B4-BE49-F238E27FC236}">
              <a16:creationId xmlns:a16="http://schemas.microsoft.com/office/drawing/2014/main" id="{52D74E76-DEF6-EC4F-AC9D-2C58197F14CE}"/>
            </a:ext>
          </a:extLst>
        </xdr:cNvPr>
        <xdr:cNvPicPr>
          <a:picLocks noChangeAspect="1"/>
        </xdr:cNvPicPr>
      </xdr:nvPicPr>
      <xdr:blipFill>
        <a:blip xmlns:r="http://schemas.openxmlformats.org/officeDocument/2006/relationships" r:embed="rId1"/>
        <a:stretch>
          <a:fillRect/>
        </a:stretch>
      </xdr:blipFill>
      <xdr:spPr>
        <a:xfrm>
          <a:off x="32892004" y="56777964"/>
          <a:ext cx="3399118" cy="2066221"/>
        </a:xfrm>
        <a:prstGeom prst="rect">
          <a:avLst/>
        </a:prstGeom>
      </xdr:spPr>
    </xdr:pic>
    <xdr:clientData/>
  </xdr:oneCellAnchor>
  <xdr:oneCellAnchor>
    <xdr:from>
      <xdr:col>27</xdr:col>
      <xdr:colOff>261471</xdr:colOff>
      <xdr:row>15</xdr:row>
      <xdr:rowOff>186764</xdr:rowOff>
    </xdr:from>
    <xdr:ext cx="3399118" cy="2066221"/>
    <xdr:pic>
      <xdr:nvPicPr>
        <xdr:cNvPr id="22" name="Picture 21">
          <a:extLst>
            <a:ext uri="{FF2B5EF4-FFF2-40B4-BE49-F238E27FC236}">
              <a16:creationId xmlns:a16="http://schemas.microsoft.com/office/drawing/2014/main" id="{4628F53A-71F3-EA4C-A586-3FDE43300942}"/>
            </a:ext>
          </a:extLst>
        </xdr:cNvPr>
        <xdr:cNvPicPr>
          <a:picLocks noChangeAspect="1"/>
        </xdr:cNvPicPr>
      </xdr:nvPicPr>
      <xdr:blipFill>
        <a:blip xmlns:r="http://schemas.openxmlformats.org/officeDocument/2006/relationships" r:embed="rId1"/>
        <a:stretch>
          <a:fillRect/>
        </a:stretch>
      </xdr:blipFill>
      <xdr:spPr>
        <a:xfrm>
          <a:off x="32892004" y="61231431"/>
          <a:ext cx="3399118" cy="2066221"/>
        </a:xfrm>
        <a:prstGeom prst="rect">
          <a:avLst/>
        </a:prstGeom>
      </xdr:spPr>
    </xdr:pic>
    <xdr:clientData/>
  </xdr:oneCellAnchor>
  <xdr:oneCellAnchor>
    <xdr:from>
      <xdr:col>27</xdr:col>
      <xdr:colOff>261471</xdr:colOff>
      <xdr:row>18</xdr:row>
      <xdr:rowOff>186764</xdr:rowOff>
    </xdr:from>
    <xdr:ext cx="3399118" cy="2066221"/>
    <xdr:pic>
      <xdr:nvPicPr>
        <xdr:cNvPr id="23" name="Picture 22">
          <a:extLst>
            <a:ext uri="{FF2B5EF4-FFF2-40B4-BE49-F238E27FC236}">
              <a16:creationId xmlns:a16="http://schemas.microsoft.com/office/drawing/2014/main" id="{79424239-3FFA-FD44-8484-AFAA4D9759D9}"/>
            </a:ext>
          </a:extLst>
        </xdr:cNvPr>
        <xdr:cNvPicPr>
          <a:picLocks noChangeAspect="1"/>
        </xdr:cNvPicPr>
      </xdr:nvPicPr>
      <xdr:blipFill>
        <a:blip xmlns:r="http://schemas.openxmlformats.org/officeDocument/2006/relationships" r:embed="rId1"/>
        <a:stretch>
          <a:fillRect/>
        </a:stretch>
      </xdr:blipFill>
      <xdr:spPr>
        <a:xfrm>
          <a:off x="32892004" y="65380097"/>
          <a:ext cx="3399118" cy="2066221"/>
        </a:xfrm>
        <a:prstGeom prst="rect">
          <a:avLst/>
        </a:prstGeom>
      </xdr:spPr>
    </xdr:pic>
    <xdr:clientData/>
  </xdr:oneCellAnchor>
  <xdr:oneCellAnchor>
    <xdr:from>
      <xdr:col>27</xdr:col>
      <xdr:colOff>261471</xdr:colOff>
      <xdr:row>17</xdr:row>
      <xdr:rowOff>186764</xdr:rowOff>
    </xdr:from>
    <xdr:ext cx="3399118" cy="2066221"/>
    <xdr:pic>
      <xdr:nvPicPr>
        <xdr:cNvPr id="24" name="Picture 23">
          <a:extLst>
            <a:ext uri="{FF2B5EF4-FFF2-40B4-BE49-F238E27FC236}">
              <a16:creationId xmlns:a16="http://schemas.microsoft.com/office/drawing/2014/main" id="{F72FC6B5-E9DA-F74F-95D2-7F59E80AA939}"/>
            </a:ext>
          </a:extLst>
        </xdr:cNvPr>
        <xdr:cNvPicPr>
          <a:picLocks noChangeAspect="1"/>
        </xdr:cNvPicPr>
      </xdr:nvPicPr>
      <xdr:blipFill>
        <a:blip xmlns:r="http://schemas.openxmlformats.org/officeDocument/2006/relationships" r:embed="rId1"/>
        <a:stretch>
          <a:fillRect/>
        </a:stretch>
      </xdr:blipFill>
      <xdr:spPr>
        <a:xfrm>
          <a:off x="32892004" y="70138364"/>
          <a:ext cx="3399118" cy="2066221"/>
        </a:xfrm>
        <a:prstGeom prst="rect">
          <a:avLst/>
        </a:prstGeom>
      </xdr:spPr>
    </xdr:pic>
    <xdr:clientData/>
  </xdr:oneCellAnchor>
  <xdr:oneCellAnchor>
    <xdr:from>
      <xdr:col>27</xdr:col>
      <xdr:colOff>261471</xdr:colOff>
      <xdr:row>21</xdr:row>
      <xdr:rowOff>186764</xdr:rowOff>
    </xdr:from>
    <xdr:ext cx="3399118" cy="2066221"/>
    <xdr:pic>
      <xdr:nvPicPr>
        <xdr:cNvPr id="25" name="Picture 24">
          <a:extLst>
            <a:ext uri="{FF2B5EF4-FFF2-40B4-BE49-F238E27FC236}">
              <a16:creationId xmlns:a16="http://schemas.microsoft.com/office/drawing/2014/main" id="{5E408832-D98D-F64F-9FDC-969C7ABDCD73}"/>
            </a:ext>
          </a:extLst>
        </xdr:cNvPr>
        <xdr:cNvPicPr>
          <a:picLocks noChangeAspect="1"/>
        </xdr:cNvPicPr>
      </xdr:nvPicPr>
      <xdr:blipFill>
        <a:blip xmlns:r="http://schemas.openxmlformats.org/officeDocument/2006/relationships" r:embed="rId1"/>
        <a:stretch>
          <a:fillRect/>
        </a:stretch>
      </xdr:blipFill>
      <xdr:spPr>
        <a:xfrm>
          <a:off x="33002071" y="78596564"/>
          <a:ext cx="3399118" cy="2066221"/>
        </a:xfrm>
        <a:prstGeom prst="rect">
          <a:avLst/>
        </a:prstGeom>
      </xdr:spPr>
    </xdr:pic>
    <xdr:clientData/>
  </xdr:oneCellAnchor>
  <xdr:oneCellAnchor>
    <xdr:from>
      <xdr:col>27</xdr:col>
      <xdr:colOff>261471</xdr:colOff>
      <xdr:row>31</xdr:row>
      <xdr:rowOff>186764</xdr:rowOff>
    </xdr:from>
    <xdr:ext cx="3399118" cy="2066221"/>
    <xdr:pic>
      <xdr:nvPicPr>
        <xdr:cNvPr id="26" name="Picture 25">
          <a:extLst>
            <a:ext uri="{FF2B5EF4-FFF2-40B4-BE49-F238E27FC236}">
              <a16:creationId xmlns:a16="http://schemas.microsoft.com/office/drawing/2014/main" id="{0EE538E4-33C4-3D43-A22A-14674978D244}"/>
            </a:ext>
          </a:extLst>
        </xdr:cNvPr>
        <xdr:cNvPicPr>
          <a:picLocks noChangeAspect="1"/>
        </xdr:cNvPicPr>
      </xdr:nvPicPr>
      <xdr:blipFill>
        <a:blip xmlns:r="http://schemas.openxmlformats.org/officeDocument/2006/relationships" r:embed="rId1"/>
        <a:stretch>
          <a:fillRect/>
        </a:stretch>
      </xdr:blipFill>
      <xdr:spPr>
        <a:xfrm>
          <a:off x="33002071" y="86851564"/>
          <a:ext cx="3399118" cy="2066221"/>
        </a:xfrm>
        <a:prstGeom prst="rect">
          <a:avLst/>
        </a:prstGeom>
      </xdr:spPr>
    </xdr:pic>
    <xdr:clientData/>
  </xdr:oneCellAnchor>
  <xdr:oneCellAnchor>
    <xdr:from>
      <xdr:col>27</xdr:col>
      <xdr:colOff>261471</xdr:colOff>
      <xdr:row>22</xdr:row>
      <xdr:rowOff>186764</xdr:rowOff>
    </xdr:from>
    <xdr:ext cx="3399118" cy="2066221"/>
    <xdr:pic>
      <xdr:nvPicPr>
        <xdr:cNvPr id="27" name="Picture 26">
          <a:extLst>
            <a:ext uri="{FF2B5EF4-FFF2-40B4-BE49-F238E27FC236}">
              <a16:creationId xmlns:a16="http://schemas.microsoft.com/office/drawing/2014/main" id="{9592BC93-E17A-5149-9235-E3517011AEF3}"/>
            </a:ext>
          </a:extLst>
        </xdr:cNvPr>
        <xdr:cNvPicPr>
          <a:picLocks noChangeAspect="1"/>
        </xdr:cNvPicPr>
      </xdr:nvPicPr>
      <xdr:blipFill>
        <a:blip xmlns:r="http://schemas.openxmlformats.org/officeDocument/2006/relationships" r:embed="rId1"/>
        <a:stretch>
          <a:fillRect/>
        </a:stretch>
      </xdr:blipFill>
      <xdr:spPr>
        <a:xfrm>
          <a:off x="33002071" y="91601364"/>
          <a:ext cx="3399118" cy="2066221"/>
        </a:xfrm>
        <a:prstGeom prst="rect">
          <a:avLst/>
        </a:prstGeom>
      </xdr:spPr>
    </xdr:pic>
    <xdr:clientData/>
  </xdr:oneCellAnchor>
  <xdr:oneCellAnchor>
    <xdr:from>
      <xdr:col>27</xdr:col>
      <xdr:colOff>261471</xdr:colOff>
      <xdr:row>23</xdr:row>
      <xdr:rowOff>186764</xdr:rowOff>
    </xdr:from>
    <xdr:ext cx="3399118" cy="2066221"/>
    <xdr:pic>
      <xdr:nvPicPr>
        <xdr:cNvPr id="28" name="Picture 27">
          <a:extLst>
            <a:ext uri="{FF2B5EF4-FFF2-40B4-BE49-F238E27FC236}">
              <a16:creationId xmlns:a16="http://schemas.microsoft.com/office/drawing/2014/main" id="{8992AC96-D460-0F49-8188-65E1C6B7EE9E}"/>
            </a:ext>
          </a:extLst>
        </xdr:cNvPr>
        <xdr:cNvPicPr>
          <a:picLocks noChangeAspect="1"/>
        </xdr:cNvPicPr>
      </xdr:nvPicPr>
      <xdr:blipFill>
        <a:blip xmlns:r="http://schemas.openxmlformats.org/officeDocument/2006/relationships" r:embed="rId1"/>
        <a:stretch>
          <a:fillRect/>
        </a:stretch>
      </xdr:blipFill>
      <xdr:spPr>
        <a:xfrm>
          <a:off x="33002071" y="96046364"/>
          <a:ext cx="3399118" cy="2066221"/>
        </a:xfrm>
        <a:prstGeom prst="rect">
          <a:avLst/>
        </a:prstGeom>
      </xdr:spPr>
    </xdr:pic>
    <xdr:clientData/>
  </xdr:oneCellAnchor>
  <xdr:oneCellAnchor>
    <xdr:from>
      <xdr:col>27</xdr:col>
      <xdr:colOff>261471</xdr:colOff>
      <xdr:row>24</xdr:row>
      <xdr:rowOff>186764</xdr:rowOff>
    </xdr:from>
    <xdr:ext cx="3399118" cy="2066221"/>
    <xdr:pic>
      <xdr:nvPicPr>
        <xdr:cNvPr id="29" name="Picture 28">
          <a:extLst>
            <a:ext uri="{FF2B5EF4-FFF2-40B4-BE49-F238E27FC236}">
              <a16:creationId xmlns:a16="http://schemas.microsoft.com/office/drawing/2014/main" id="{110759E5-71BF-844B-8D55-F00BE81FFF45}"/>
            </a:ext>
          </a:extLst>
        </xdr:cNvPr>
        <xdr:cNvPicPr>
          <a:picLocks noChangeAspect="1"/>
        </xdr:cNvPicPr>
      </xdr:nvPicPr>
      <xdr:blipFill>
        <a:blip xmlns:r="http://schemas.openxmlformats.org/officeDocument/2006/relationships" r:embed="rId1"/>
        <a:stretch>
          <a:fillRect/>
        </a:stretch>
      </xdr:blipFill>
      <xdr:spPr>
        <a:xfrm>
          <a:off x="33002071" y="100491364"/>
          <a:ext cx="3399118" cy="2066221"/>
        </a:xfrm>
        <a:prstGeom prst="rect">
          <a:avLst/>
        </a:prstGeom>
      </xdr:spPr>
    </xdr:pic>
    <xdr:clientData/>
  </xdr:oneCellAnchor>
  <xdr:oneCellAnchor>
    <xdr:from>
      <xdr:col>27</xdr:col>
      <xdr:colOff>261471</xdr:colOff>
      <xdr:row>25</xdr:row>
      <xdr:rowOff>186764</xdr:rowOff>
    </xdr:from>
    <xdr:ext cx="3399118" cy="2066221"/>
    <xdr:pic>
      <xdr:nvPicPr>
        <xdr:cNvPr id="30" name="Picture 29">
          <a:extLst>
            <a:ext uri="{FF2B5EF4-FFF2-40B4-BE49-F238E27FC236}">
              <a16:creationId xmlns:a16="http://schemas.microsoft.com/office/drawing/2014/main" id="{C89C17E3-99BA-8545-BFA2-F812F25C6521}"/>
            </a:ext>
          </a:extLst>
        </xdr:cNvPr>
        <xdr:cNvPicPr>
          <a:picLocks noChangeAspect="1"/>
        </xdr:cNvPicPr>
      </xdr:nvPicPr>
      <xdr:blipFill>
        <a:blip xmlns:r="http://schemas.openxmlformats.org/officeDocument/2006/relationships" r:embed="rId1"/>
        <a:stretch>
          <a:fillRect/>
        </a:stretch>
      </xdr:blipFill>
      <xdr:spPr>
        <a:xfrm>
          <a:off x="33002071" y="104936364"/>
          <a:ext cx="3399118" cy="2066221"/>
        </a:xfrm>
        <a:prstGeom prst="rect">
          <a:avLst/>
        </a:prstGeom>
      </xdr:spPr>
    </xdr:pic>
    <xdr:clientData/>
  </xdr:oneCellAnchor>
  <xdr:oneCellAnchor>
    <xdr:from>
      <xdr:col>27</xdr:col>
      <xdr:colOff>261471</xdr:colOff>
      <xdr:row>26</xdr:row>
      <xdr:rowOff>186764</xdr:rowOff>
    </xdr:from>
    <xdr:ext cx="3399118" cy="2066221"/>
    <xdr:pic>
      <xdr:nvPicPr>
        <xdr:cNvPr id="31" name="Picture 30">
          <a:extLst>
            <a:ext uri="{FF2B5EF4-FFF2-40B4-BE49-F238E27FC236}">
              <a16:creationId xmlns:a16="http://schemas.microsoft.com/office/drawing/2014/main" id="{D5574916-7116-7F4A-8204-33AE6B0C3557}"/>
            </a:ext>
          </a:extLst>
        </xdr:cNvPr>
        <xdr:cNvPicPr>
          <a:picLocks noChangeAspect="1"/>
        </xdr:cNvPicPr>
      </xdr:nvPicPr>
      <xdr:blipFill>
        <a:blip xmlns:r="http://schemas.openxmlformats.org/officeDocument/2006/relationships" r:embed="rId1"/>
        <a:stretch>
          <a:fillRect/>
        </a:stretch>
      </xdr:blipFill>
      <xdr:spPr>
        <a:xfrm>
          <a:off x="33002071" y="109381364"/>
          <a:ext cx="3399118" cy="2066221"/>
        </a:xfrm>
        <a:prstGeom prst="rect">
          <a:avLst/>
        </a:prstGeom>
      </xdr:spPr>
    </xdr:pic>
    <xdr:clientData/>
  </xdr:oneCellAnchor>
  <xdr:oneCellAnchor>
    <xdr:from>
      <xdr:col>27</xdr:col>
      <xdr:colOff>261471</xdr:colOff>
      <xdr:row>27</xdr:row>
      <xdr:rowOff>186764</xdr:rowOff>
    </xdr:from>
    <xdr:ext cx="3399118" cy="2066221"/>
    <xdr:pic>
      <xdr:nvPicPr>
        <xdr:cNvPr id="32" name="Picture 31">
          <a:extLst>
            <a:ext uri="{FF2B5EF4-FFF2-40B4-BE49-F238E27FC236}">
              <a16:creationId xmlns:a16="http://schemas.microsoft.com/office/drawing/2014/main" id="{955B3689-9BD5-8146-A010-C4DDBCE04C6D}"/>
            </a:ext>
          </a:extLst>
        </xdr:cNvPr>
        <xdr:cNvPicPr>
          <a:picLocks noChangeAspect="1"/>
        </xdr:cNvPicPr>
      </xdr:nvPicPr>
      <xdr:blipFill>
        <a:blip xmlns:r="http://schemas.openxmlformats.org/officeDocument/2006/relationships" r:embed="rId1"/>
        <a:stretch>
          <a:fillRect/>
        </a:stretch>
      </xdr:blipFill>
      <xdr:spPr>
        <a:xfrm>
          <a:off x="33002071" y="113826364"/>
          <a:ext cx="3399118" cy="2066221"/>
        </a:xfrm>
        <a:prstGeom prst="rect">
          <a:avLst/>
        </a:prstGeom>
      </xdr:spPr>
    </xdr:pic>
    <xdr:clientData/>
  </xdr:oneCellAnchor>
  <xdr:oneCellAnchor>
    <xdr:from>
      <xdr:col>27</xdr:col>
      <xdr:colOff>261471</xdr:colOff>
      <xdr:row>28</xdr:row>
      <xdr:rowOff>186764</xdr:rowOff>
    </xdr:from>
    <xdr:ext cx="3399118" cy="2066221"/>
    <xdr:pic>
      <xdr:nvPicPr>
        <xdr:cNvPr id="33" name="Picture 32">
          <a:extLst>
            <a:ext uri="{FF2B5EF4-FFF2-40B4-BE49-F238E27FC236}">
              <a16:creationId xmlns:a16="http://schemas.microsoft.com/office/drawing/2014/main" id="{48A7676A-25C5-3749-991D-32506AE18799}"/>
            </a:ext>
          </a:extLst>
        </xdr:cNvPr>
        <xdr:cNvPicPr>
          <a:picLocks noChangeAspect="1"/>
        </xdr:cNvPicPr>
      </xdr:nvPicPr>
      <xdr:blipFill>
        <a:blip xmlns:r="http://schemas.openxmlformats.org/officeDocument/2006/relationships" r:embed="rId1"/>
        <a:stretch>
          <a:fillRect/>
        </a:stretch>
      </xdr:blipFill>
      <xdr:spPr>
        <a:xfrm>
          <a:off x="33002071" y="118271364"/>
          <a:ext cx="3399118" cy="2066221"/>
        </a:xfrm>
        <a:prstGeom prst="rect">
          <a:avLst/>
        </a:prstGeom>
      </xdr:spPr>
    </xdr:pic>
    <xdr:clientData/>
  </xdr:oneCellAnchor>
  <xdr:oneCellAnchor>
    <xdr:from>
      <xdr:col>27</xdr:col>
      <xdr:colOff>261471</xdr:colOff>
      <xdr:row>29</xdr:row>
      <xdr:rowOff>186764</xdr:rowOff>
    </xdr:from>
    <xdr:ext cx="3399118" cy="2066221"/>
    <xdr:pic>
      <xdr:nvPicPr>
        <xdr:cNvPr id="34" name="Picture 33">
          <a:extLst>
            <a:ext uri="{FF2B5EF4-FFF2-40B4-BE49-F238E27FC236}">
              <a16:creationId xmlns:a16="http://schemas.microsoft.com/office/drawing/2014/main" id="{C4C69E68-D842-064D-A504-0D4C96B04E51}"/>
            </a:ext>
          </a:extLst>
        </xdr:cNvPr>
        <xdr:cNvPicPr>
          <a:picLocks noChangeAspect="1"/>
        </xdr:cNvPicPr>
      </xdr:nvPicPr>
      <xdr:blipFill>
        <a:blip xmlns:r="http://schemas.openxmlformats.org/officeDocument/2006/relationships" r:embed="rId1"/>
        <a:stretch>
          <a:fillRect/>
        </a:stretch>
      </xdr:blipFill>
      <xdr:spPr>
        <a:xfrm>
          <a:off x="33002071" y="122716364"/>
          <a:ext cx="3399118" cy="2066221"/>
        </a:xfrm>
        <a:prstGeom prst="rect">
          <a:avLst/>
        </a:prstGeom>
      </xdr:spPr>
    </xdr:pic>
    <xdr:clientData/>
  </xdr:oneCellAnchor>
  <xdr:oneCellAnchor>
    <xdr:from>
      <xdr:col>27</xdr:col>
      <xdr:colOff>261471</xdr:colOff>
      <xdr:row>30</xdr:row>
      <xdr:rowOff>186764</xdr:rowOff>
    </xdr:from>
    <xdr:ext cx="3399118" cy="2066221"/>
    <xdr:pic>
      <xdr:nvPicPr>
        <xdr:cNvPr id="35" name="Picture 34">
          <a:extLst>
            <a:ext uri="{FF2B5EF4-FFF2-40B4-BE49-F238E27FC236}">
              <a16:creationId xmlns:a16="http://schemas.microsoft.com/office/drawing/2014/main" id="{896E6B71-1434-F848-9DCC-E6BD7DF6866E}"/>
            </a:ext>
          </a:extLst>
        </xdr:cNvPr>
        <xdr:cNvPicPr>
          <a:picLocks noChangeAspect="1"/>
        </xdr:cNvPicPr>
      </xdr:nvPicPr>
      <xdr:blipFill>
        <a:blip xmlns:r="http://schemas.openxmlformats.org/officeDocument/2006/relationships" r:embed="rId1"/>
        <a:stretch>
          <a:fillRect/>
        </a:stretch>
      </xdr:blipFill>
      <xdr:spPr>
        <a:xfrm>
          <a:off x="33002071" y="127161364"/>
          <a:ext cx="3399118" cy="2066221"/>
        </a:xfrm>
        <a:prstGeom prst="rect">
          <a:avLst/>
        </a:prstGeom>
      </xdr:spPr>
    </xdr:pic>
    <xdr:clientData/>
  </xdr:oneCellAnchor>
  <xdr:oneCellAnchor>
    <xdr:from>
      <xdr:col>27</xdr:col>
      <xdr:colOff>261471</xdr:colOff>
      <xdr:row>36</xdr:row>
      <xdr:rowOff>186764</xdr:rowOff>
    </xdr:from>
    <xdr:ext cx="3399118" cy="2066221"/>
    <xdr:pic>
      <xdr:nvPicPr>
        <xdr:cNvPr id="36" name="Picture 35">
          <a:extLst>
            <a:ext uri="{FF2B5EF4-FFF2-40B4-BE49-F238E27FC236}">
              <a16:creationId xmlns:a16="http://schemas.microsoft.com/office/drawing/2014/main" id="{73E1E197-9966-324C-8A13-B1D8EFC3687A}"/>
            </a:ext>
          </a:extLst>
        </xdr:cNvPr>
        <xdr:cNvPicPr>
          <a:picLocks noChangeAspect="1"/>
        </xdr:cNvPicPr>
      </xdr:nvPicPr>
      <xdr:blipFill>
        <a:blip xmlns:r="http://schemas.openxmlformats.org/officeDocument/2006/relationships" r:embed="rId1"/>
        <a:stretch>
          <a:fillRect/>
        </a:stretch>
      </xdr:blipFill>
      <xdr:spPr>
        <a:xfrm>
          <a:off x="33002071" y="131301564"/>
          <a:ext cx="3399118" cy="2066221"/>
        </a:xfrm>
        <a:prstGeom prst="rect">
          <a:avLst/>
        </a:prstGeom>
      </xdr:spPr>
    </xdr:pic>
    <xdr:clientData/>
  </xdr:oneCellAnchor>
  <xdr:oneCellAnchor>
    <xdr:from>
      <xdr:col>27</xdr:col>
      <xdr:colOff>261471</xdr:colOff>
      <xdr:row>32</xdr:row>
      <xdr:rowOff>186764</xdr:rowOff>
    </xdr:from>
    <xdr:ext cx="3399118" cy="2066221"/>
    <xdr:pic>
      <xdr:nvPicPr>
        <xdr:cNvPr id="37" name="Picture 36">
          <a:extLst>
            <a:ext uri="{FF2B5EF4-FFF2-40B4-BE49-F238E27FC236}">
              <a16:creationId xmlns:a16="http://schemas.microsoft.com/office/drawing/2014/main" id="{2395C66B-1454-3942-BE67-A0726F90F34D}"/>
            </a:ext>
          </a:extLst>
        </xdr:cNvPr>
        <xdr:cNvPicPr>
          <a:picLocks noChangeAspect="1"/>
        </xdr:cNvPicPr>
      </xdr:nvPicPr>
      <xdr:blipFill>
        <a:blip xmlns:r="http://schemas.openxmlformats.org/officeDocument/2006/relationships" r:embed="rId1"/>
        <a:stretch>
          <a:fillRect/>
        </a:stretch>
      </xdr:blipFill>
      <xdr:spPr>
        <a:xfrm>
          <a:off x="33002071" y="136051364"/>
          <a:ext cx="3399118" cy="2066221"/>
        </a:xfrm>
        <a:prstGeom prst="rect">
          <a:avLst/>
        </a:prstGeom>
      </xdr:spPr>
    </xdr:pic>
    <xdr:clientData/>
  </xdr:oneCellAnchor>
  <xdr:oneCellAnchor>
    <xdr:from>
      <xdr:col>27</xdr:col>
      <xdr:colOff>261471</xdr:colOff>
      <xdr:row>33</xdr:row>
      <xdr:rowOff>186764</xdr:rowOff>
    </xdr:from>
    <xdr:ext cx="3399118" cy="2066221"/>
    <xdr:pic>
      <xdr:nvPicPr>
        <xdr:cNvPr id="38" name="Picture 37">
          <a:extLst>
            <a:ext uri="{FF2B5EF4-FFF2-40B4-BE49-F238E27FC236}">
              <a16:creationId xmlns:a16="http://schemas.microsoft.com/office/drawing/2014/main" id="{01344848-F3F1-3D45-B859-0A5A3627B2E5}"/>
            </a:ext>
          </a:extLst>
        </xdr:cNvPr>
        <xdr:cNvPicPr>
          <a:picLocks noChangeAspect="1"/>
        </xdr:cNvPicPr>
      </xdr:nvPicPr>
      <xdr:blipFill>
        <a:blip xmlns:r="http://schemas.openxmlformats.org/officeDocument/2006/relationships" r:embed="rId1"/>
        <a:stretch>
          <a:fillRect/>
        </a:stretch>
      </xdr:blipFill>
      <xdr:spPr>
        <a:xfrm>
          <a:off x="33002071" y="140496364"/>
          <a:ext cx="3399118" cy="2066221"/>
        </a:xfrm>
        <a:prstGeom prst="rect">
          <a:avLst/>
        </a:prstGeom>
      </xdr:spPr>
    </xdr:pic>
    <xdr:clientData/>
  </xdr:oneCellAnchor>
  <xdr:oneCellAnchor>
    <xdr:from>
      <xdr:col>27</xdr:col>
      <xdr:colOff>261471</xdr:colOff>
      <xdr:row>34</xdr:row>
      <xdr:rowOff>186764</xdr:rowOff>
    </xdr:from>
    <xdr:ext cx="3399118" cy="2066221"/>
    <xdr:pic>
      <xdr:nvPicPr>
        <xdr:cNvPr id="39" name="Picture 38">
          <a:extLst>
            <a:ext uri="{FF2B5EF4-FFF2-40B4-BE49-F238E27FC236}">
              <a16:creationId xmlns:a16="http://schemas.microsoft.com/office/drawing/2014/main" id="{8E52816A-743E-D149-BE0F-2A011420E1C1}"/>
            </a:ext>
          </a:extLst>
        </xdr:cNvPr>
        <xdr:cNvPicPr>
          <a:picLocks noChangeAspect="1"/>
        </xdr:cNvPicPr>
      </xdr:nvPicPr>
      <xdr:blipFill>
        <a:blip xmlns:r="http://schemas.openxmlformats.org/officeDocument/2006/relationships" r:embed="rId1"/>
        <a:stretch>
          <a:fillRect/>
        </a:stretch>
      </xdr:blipFill>
      <xdr:spPr>
        <a:xfrm>
          <a:off x="33002071" y="144941364"/>
          <a:ext cx="3399118" cy="2066221"/>
        </a:xfrm>
        <a:prstGeom prst="rect">
          <a:avLst/>
        </a:prstGeom>
      </xdr:spPr>
    </xdr:pic>
    <xdr:clientData/>
  </xdr:oneCellAnchor>
  <xdr:oneCellAnchor>
    <xdr:from>
      <xdr:col>27</xdr:col>
      <xdr:colOff>261471</xdr:colOff>
      <xdr:row>35</xdr:row>
      <xdr:rowOff>186764</xdr:rowOff>
    </xdr:from>
    <xdr:ext cx="3399118" cy="2066221"/>
    <xdr:pic>
      <xdr:nvPicPr>
        <xdr:cNvPr id="40" name="Picture 39">
          <a:extLst>
            <a:ext uri="{FF2B5EF4-FFF2-40B4-BE49-F238E27FC236}">
              <a16:creationId xmlns:a16="http://schemas.microsoft.com/office/drawing/2014/main" id="{2EFB3F0A-97C1-8F43-9588-3C25D4FACC94}"/>
            </a:ext>
          </a:extLst>
        </xdr:cNvPr>
        <xdr:cNvPicPr>
          <a:picLocks noChangeAspect="1"/>
        </xdr:cNvPicPr>
      </xdr:nvPicPr>
      <xdr:blipFill>
        <a:blip xmlns:r="http://schemas.openxmlformats.org/officeDocument/2006/relationships" r:embed="rId1"/>
        <a:stretch>
          <a:fillRect/>
        </a:stretch>
      </xdr:blipFill>
      <xdr:spPr>
        <a:xfrm>
          <a:off x="33002071" y="149386364"/>
          <a:ext cx="3399118" cy="2066221"/>
        </a:xfrm>
        <a:prstGeom prst="rect">
          <a:avLst/>
        </a:prstGeom>
      </xdr:spPr>
    </xdr:pic>
    <xdr:clientData/>
  </xdr:oneCellAnchor>
  <xdr:oneCellAnchor>
    <xdr:from>
      <xdr:col>27</xdr:col>
      <xdr:colOff>261471</xdr:colOff>
      <xdr:row>44</xdr:row>
      <xdr:rowOff>186764</xdr:rowOff>
    </xdr:from>
    <xdr:ext cx="3399118" cy="2066221"/>
    <xdr:pic>
      <xdr:nvPicPr>
        <xdr:cNvPr id="41" name="Picture 40">
          <a:extLst>
            <a:ext uri="{FF2B5EF4-FFF2-40B4-BE49-F238E27FC236}">
              <a16:creationId xmlns:a16="http://schemas.microsoft.com/office/drawing/2014/main" id="{4B8856E9-4136-B941-90D8-934F156C9F2D}"/>
            </a:ext>
          </a:extLst>
        </xdr:cNvPr>
        <xdr:cNvPicPr>
          <a:picLocks noChangeAspect="1"/>
        </xdr:cNvPicPr>
      </xdr:nvPicPr>
      <xdr:blipFill>
        <a:blip xmlns:r="http://schemas.openxmlformats.org/officeDocument/2006/relationships" r:embed="rId1"/>
        <a:stretch>
          <a:fillRect/>
        </a:stretch>
      </xdr:blipFill>
      <xdr:spPr>
        <a:xfrm>
          <a:off x="33002071" y="153526564"/>
          <a:ext cx="3399118" cy="2066221"/>
        </a:xfrm>
        <a:prstGeom prst="rect">
          <a:avLst/>
        </a:prstGeom>
      </xdr:spPr>
    </xdr:pic>
    <xdr:clientData/>
  </xdr:oneCellAnchor>
  <xdr:oneCellAnchor>
    <xdr:from>
      <xdr:col>27</xdr:col>
      <xdr:colOff>261471</xdr:colOff>
      <xdr:row>37</xdr:row>
      <xdr:rowOff>186764</xdr:rowOff>
    </xdr:from>
    <xdr:ext cx="3399118" cy="2066221"/>
    <xdr:pic>
      <xdr:nvPicPr>
        <xdr:cNvPr id="42" name="Picture 41">
          <a:extLst>
            <a:ext uri="{FF2B5EF4-FFF2-40B4-BE49-F238E27FC236}">
              <a16:creationId xmlns:a16="http://schemas.microsoft.com/office/drawing/2014/main" id="{CCACB232-29B4-C845-83D5-7EC95304FA7B}"/>
            </a:ext>
          </a:extLst>
        </xdr:cNvPr>
        <xdr:cNvPicPr>
          <a:picLocks noChangeAspect="1"/>
        </xdr:cNvPicPr>
      </xdr:nvPicPr>
      <xdr:blipFill>
        <a:blip xmlns:r="http://schemas.openxmlformats.org/officeDocument/2006/relationships" r:embed="rId1"/>
        <a:stretch>
          <a:fillRect/>
        </a:stretch>
      </xdr:blipFill>
      <xdr:spPr>
        <a:xfrm>
          <a:off x="33002071" y="158276364"/>
          <a:ext cx="3399118" cy="2066221"/>
        </a:xfrm>
        <a:prstGeom prst="rect">
          <a:avLst/>
        </a:prstGeom>
      </xdr:spPr>
    </xdr:pic>
    <xdr:clientData/>
  </xdr:oneCellAnchor>
  <xdr:oneCellAnchor>
    <xdr:from>
      <xdr:col>27</xdr:col>
      <xdr:colOff>261471</xdr:colOff>
      <xdr:row>38</xdr:row>
      <xdr:rowOff>186764</xdr:rowOff>
    </xdr:from>
    <xdr:ext cx="3399118" cy="2066221"/>
    <xdr:pic>
      <xdr:nvPicPr>
        <xdr:cNvPr id="43" name="Picture 42">
          <a:extLst>
            <a:ext uri="{FF2B5EF4-FFF2-40B4-BE49-F238E27FC236}">
              <a16:creationId xmlns:a16="http://schemas.microsoft.com/office/drawing/2014/main" id="{B35A69E9-E2AE-B849-973C-E8E625D3FD91}"/>
            </a:ext>
          </a:extLst>
        </xdr:cNvPr>
        <xdr:cNvPicPr>
          <a:picLocks noChangeAspect="1"/>
        </xdr:cNvPicPr>
      </xdr:nvPicPr>
      <xdr:blipFill>
        <a:blip xmlns:r="http://schemas.openxmlformats.org/officeDocument/2006/relationships" r:embed="rId1"/>
        <a:stretch>
          <a:fillRect/>
        </a:stretch>
      </xdr:blipFill>
      <xdr:spPr>
        <a:xfrm>
          <a:off x="33002071" y="162721364"/>
          <a:ext cx="3399118" cy="2066221"/>
        </a:xfrm>
        <a:prstGeom prst="rect">
          <a:avLst/>
        </a:prstGeom>
      </xdr:spPr>
    </xdr:pic>
    <xdr:clientData/>
  </xdr:oneCellAnchor>
  <xdr:oneCellAnchor>
    <xdr:from>
      <xdr:col>27</xdr:col>
      <xdr:colOff>261471</xdr:colOff>
      <xdr:row>39</xdr:row>
      <xdr:rowOff>186764</xdr:rowOff>
    </xdr:from>
    <xdr:ext cx="3399118" cy="2066221"/>
    <xdr:pic>
      <xdr:nvPicPr>
        <xdr:cNvPr id="44" name="Picture 43">
          <a:extLst>
            <a:ext uri="{FF2B5EF4-FFF2-40B4-BE49-F238E27FC236}">
              <a16:creationId xmlns:a16="http://schemas.microsoft.com/office/drawing/2014/main" id="{2A32763A-25AA-444D-9757-9D75E592E976}"/>
            </a:ext>
          </a:extLst>
        </xdr:cNvPr>
        <xdr:cNvPicPr>
          <a:picLocks noChangeAspect="1"/>
        </xdr:cNvPicPr>
      </xdr:nvPicPr>
      <xdr:blipFill>
        <a:blip xmlns:r="http://schemas.openxmlformats.org/officeDocument/2006/relationships" r:embed="rId1"/>
        <a:stretch>
          <a:fillRect/>
        </a:stretch>
      </xdr:blipFill>
      <xdr:spPr>
        <a:xfrm>
          <a:off x="33002071" y="167166364"/>
          <a:ext cx="3399118" cy="2066221"/>
        </a:xfrm>
        <a:prstGeom prst="rect">
          <a:avLst/>
        </a:prstGeom>
      </xdr:spPr>
    </xdr:pic>
    <xdr:clientData/>
  </xdr:oneCellAnchor>
  <xdr:oneCellAnchor>
    <xdr:from>
      <xdr:col>27</xdr:col>
      <xdr:colOff>261471</xdr:colOff>
      <xdr:row>40</xdr:row>
      <xdr:rowOff>186764</xdr:rowOff>
    </xdr:from>
    <xdr:ext cx="3399118" cy="2066221"/>
    <xdr:pic>
      <xdr:nvPicPr>
        <xdr:cNvPr id="45" name="Picture 44">
          <a:extLst>
            <a:ext uri="{FF2B5EF4-FFF2-40B4-BE49-F238E27FC236}">
              <a16:creationId xmlns:a16="http://schemas.microsoft.com/office/drawing/2014/main" id="{0CBFA66D-A893-7F4B-AF48-482301820BD5}"/>
            </a:ext>
          </a:extLst>
        </xdr:cNvPr>
        <xdr:cNvPicPr>
          <a:picLocks noChangeAspect="1"/>
        </xdr:cNvPicPr>
      </xdr:nvPicPr>
      <xdr:blipFill>
        <a:blip xmlns:r="http://schemas.openxmlformats.org/officeDocument/2006/relationships" r:embed="rId1"/>
        <a:stretch>
          <a:fillRect/>
        </a:stretch>
      </xdr:blipFill>
      <xdr:spPr>
        <a:xfrm>
          <a:off x="33002071" y="171611364"/>
          <a:ext cx="3399118" cy="2066221"/>
        </a:xfrm>
        <a:prstGeom prst="rect">
          <a:avLst/>
        </a:prstGeom>
      </xdr:spPr>
    </xdr:pic>
    <xdr:clientData/>
  </xdr:oneCellAnchor>
  <xdr:oneCellAnchor>
    <xdr:from>
      <xdr:col>27</xdr:col>
      <xdr:colOff>261471</xdr:colOff>
      <xdr:row>41</xdr:row>
      <xdr:rowOff>186764</xdr:rowOff>
    </xdr:from>
    <xdr:ext cx="3399118" cy="2066221"/>
    <xdr:pic>
      <xdr:nvPicPr>
        <xdr:cNvPr id="46" name="Picture 45">
          <a:extLst>
            <a:ext uri="{FF2B5EF4-FFF2-40B4-BE49-F238E27FC236}">
              <a16:creationId xmlns:a16="http://schemas.microsoft.com/office/drawing/2014/main" id="{F8E26CDC-B543-FF40-B614-B740DA2E7A66}"/>
            </a:ext>
          </a:extLst>
        </xdr:cNvPr>
        <xdr:cNvPicPr>
          <a:picLocks noChangeAspect="1"/>
        </xdr:cNvPicPr>
      </xdr:nvPicPr>
      <xdr:blipFill>
        <a:blip xmlns:r="http://schemas.openxmlformats.org/officeDocument/2006/relationships" r:embed="rId1"/>
        <a:stretch>
          <a:fillRect/>
        </a:stretch>
      </xdr:blipFill>
      <xdr:spPr>
        <a:xfrm>
          <a:off x="33002071" y="176056364"/>
          <a:ext cx="3399118" cy="2066221"/>
        </a:xfrm>
        <a:prstGeom prst="rect">
          <a:avLst/>
        </a:prstGeom>
      </xdr:spPr>
    </xdr:pic>
    <xdr:clientData/>
  </xdr:oneCellAnchor>
  <xdr:oneCellAnchor>
    <xdr:from>
      <xdr:col>27</xdr:col>
      <xdr:colOff>261471</xdr:colOff>
      <xdr:row>42</xdr:row>
      <xdr:rowOff>186764</xdr:rowOff>
    </xdr:from>
    <xdr:ext cx="3399118" cy="2066221"/>
    <xdr:pic>
      <xdr:nvPicPr>
        <xdr:cNvPr id="47" name="Picture 46">
          <a:extLst>
            <a:ext uri="{FF2B5EF4-FFF2-40B4-BE49-F238E27FC236}">
              <a16:creationId xmlns:a16="http://schemas.microsoft.com/office/drawing/2014/main" id="{9BDD2E39-EFB5-FB45-9CB9-53BD0173A996}"/>
            </a:ext>
          </a:extLst>
        </xdr:cNvPr>
        <xdr:cNvPicPr>
          <a:picLocks noChangeAspect="1"/>
        </xdr:cNvPicPr>
      </xdr:nvPicPr>
      <xdr:blipFill>
        <a:blip xmlns:r="http://schemas.openxmlformats.org/officeDocument/2006/relationships" r:embed="rId1"/>
        <a:stretch>
          <a:fillRect/>
        </a:stretch>
      </xdr:blipFill>
      <xdr:spPr>
        <a:xfrm>
          <a:off x="33002071" y="180501364"/>
          <a:ext cx="3399118" cy="2066221"/>
        </a:xfrm>
        <a:prstGeom prst="rect">
          <a:avLst/>
        </a:prstGeom>
      </xdr:spPr>
    </xdr:pic>
    <xdr:clientData/>
  </xdr:oneCellAnchor>
  <xdr:oneCellAnchor>
    <xdr:from>
      <xdr:col>27</xdr:col>
      <xdr:colOff>261471</xdr:colOff>
      <xdr:row>43</xdr:row>
      <xdr:rowOff>186764</xdr:rowOff>
    </xdr:from>
    <xdr:ext cx="3399118" cy="2066221"/>
    <xdr:pic>
      <xdr:nvPicPr>
        <xdr:cNvPr id="48" name="Picture 47">
          <a:extLst>
            <a:ext uri="{FF2B5EF4-FFF2-40B4-BE49-F238E27FC236}">
              <a16:creationId xmlns:a16="http://schemas.microsoft.com/office/drawing/2014/main" id="{27667D95-41DA-7C45-A97B-C2483860A998}"/>
            </a:ext>
          </a:extLst>
        </xdr:cNvPr>
        <xdr:cNvPicPr>
          <a:picLocks noChangeAspect="1"/>
        </xdr:cNvPicPr>
      </xdr:nvPicPr>
      <xdr:blipFill>
        <a:blip xmlns:r="http://schemas.openxmlformats.org/officeDocument/2006/relationships" r:embed="rId1"/>
        <a:stretch>
          <a:fillRect/>
        </a:stretch>
      </xdr:blipFill>
      <xdr:spPr>
        <a:xfrm>
          <a:off x="33002071" y="184946364"/>
          <a:ext cx="3399118" cy="2066221"/>
        </a:xfrm>
        <a:prstGeom prst="rect">
          <a:avLst/>
        </a:prstGeom>
      </xdr:spPr>
    </xdr:pic>
    <xdr:clientData/>
  </xdr:oneCellAnchor>
  <xdr:oneCellAnchor>
    <xdr:from>
      <xdr:col>27</xdr:col>
      <xdr:colOff>261471</xdr:colOff>
      <xdr:row>52</xdr:row>
      <xdr:rowOff>186764</xdr:rowOff>
    </xdr:from>
    <xdr:ext cx="3399118" cy="2066221"/>
    <xdr:pic>
      <xdr:nvPicPr>
        <xdr:cNvPr id="49" name="Picture 48">
          <a:extLst>
            <a:ext uri="{FF2B5EF4-FFF2-40B4-BE49-F238E27FC236}">
              <a16:creationId xmlns:a16="http://schemas.microsoft.com/office/drawing/2014/main" id="{889882EF-846B-5943-B8DD-C010E32F292B}"/>
            </a:ext>
          </a:extLst>
        </xdr:cNvPr>
        <xdr:cNvPicPr>
          <a:picLocks noChangeAspect="1"/>
        </xdr:cNvPicPr>
      </xdr:nvPicPr>
      <xdr:blipFill>
        <a:blip xmlns:r="http://schemas.openxmlformats.org/officeDocument/2006/relationships" r:embed="rId1"/>
        <a:stretch>
          <a:fillRect/>
        </a:stretch>
      </xdr:blipFill>
      <xdr:spPr>
        <a:xfrm>
          <a:off x="33002071" y="189086564"/>
          <a:ext cx="3399118" cy="2066221"/>
        </a:xfrm>
        <a:prstGeom prst="rect">
          <a:avLst/>
        </a:prstGeom>
      </xdr:spPr>
    </xdr:pic>
    <xdr:clientData/>
  </xdr:oneCellAnchor>
  <xdr:oneCellAnchor>
    <xdr:from>
      <xdr:col>27</xdr:col>
      <xdr:colOff>261471</xdr:colOff>
      <xdr:row>45</xdr:row>
      <xdr:rowOff>186764</xdr:rowOff>
    </xdr:from>
    <xdr:ext cx="3399118" cy="2066221"/>
    <xdr:pic>
      <xdr:nvPicPr>
        <xdr:cNvPr id="50" name="Picture 49">
          <a:extLst>
            <a:ext uri="{FF2B5EF4-FFF2-40B4-BE49-F238E27FC236}">
              <a16:creationId xmlns:a16="http://schemas.microsoft.com/office/drawing/2014/main" id="{1D79A74A-7293-D249-BD5D-3645A1CE56AE}"/>
            </a:ext>
          </a:extLst>
        </xdr:cNvPr>
        <xdr:cNvPicPr>
          <a:picLocks noChangeAspect="1"/>
        </xdr:cNvPicPr>
      </xdr:nvPicPr>
      <xdr:blipFill>
        <a:blip xmlns:r="http://schemas.openxmlformats.org/officeDocument/2006/relationships" r:embed="rId1"/>
        <a:stretch>
          <a:fillRect/>
        </a:stretch>
      </xdr:blipFill>
      <xdr:spPr>
        <a:xfrm>
          <a:off x="33002071" y="193836364"/>
          <a:ext cx="3399118" cy="2066221"/>
        </a:xfrm>
        <a:prstGeom prst="rect">
          <a:avLst/>
        </a:prstGeom>
      </xdr:spPr>
    </xdr:pic>
    <xdr:clientData/>
  </xdr:oneCellAnchor>
  <xdr:oneCellAnchor>
    <xdr:from>
      <xdr:col>27</xdr:col>
      <xdr:colOff>261471</xdr:colOff>
      <xdr:row>46</xdr:row>
      <xdr:rowOff>186764</xdr:rowOff>
    </xdr:from>
    <xdr:ext cx="3399118" cy="2066221"/>
    <xdr:pic>
      <xdr:nvPicPr>
        <xdr:cNvPr id="51" name="Picture 50">
          <a:extLst>
            <a:ext uri="{FF2B5EF4-FFF2-40B4-BE49-F238E27FC236}">
              <a16:creationId xmlns:a16="http://schemas.microsoft.com/office/drawing/2014/main" id="{14E4482B-1C01-0A48-BDFB-DA7D9AECA782}"/>
            </a:ext>
          </a:extLst>
        </xdr:cNvPr>
        <xdr:cNvPicPr>
          <a:picLocks noChangeAspect="1"/>
        </xdr:cNvPicPr>
      </xdr:nvPicPr>
      <xdr:blipFill>
        <a:blip xmlns:r="http://schemas.openxmlformats.org/officeDocument/2006/relationships" r:embed="rId1"/>
        <a:stretch>
          <a:fillRect/>
        </a:stretch>
      </xdr:blipFill>
      <xdr:spPr>
        <a:xfrm>
          <a:off x="33002071" y="198281364"/>
          <a:ext cx="3399118" cy="2066221"/>
        </a:xfrm>
        <a:prstGeom prst="rect">
          <a:avLst/>
        </a:prstGeom>
      </xdr:spPr>
    </xdr:pic>
    <xdr:clientData/>
  </xdr:oneCellAnchor>
  <xdr:oneCellAnchor>
    <xdr:from>
      <xdr:col>27</xdr:col>
      <xdr:colOff>261471</xdr:colOff>
      <xdr:row>47</xdr:row>
      <xdr:rowOff>186764</xdr:rowOff>
    </xdr:from>
    <xdr:ext cx="3399118" cy="2066221"/>
    <xdr:pic>
      <xdr:nvPicPr>
        <xdr:cNvPr id="52" name="Picture 51">
          <a:extLst>
            <a:ext uri="{FF2B5EF4-FFF2-40B4-BE49-F238E27FC236}">
              <a16:creationId xmlns:a16="http://schemas.microsoft.com/office/drawing/2014/main" id="{7A686A3A-90AF-F946-9154-F42800F7A38D}"/>
            </a:ext>
          </a:extLst>
        </xdr:cNvPr>
        <xdr:cNvPicPr>
          <a:picLocks noChangeAspect="1"/>
        </xdr:cNvPicPr>
      </xdr:nvPicPr>
      <xdr:blipFill>
        <a:blip xmlns:r="http://schemas.openxmlformats.org/officeDocument/2006/relationships" r:embed="rId1"/>
        <a:stretch>
          <a:fillRect/>
        </a:stretch>
      </xdr:blipFill>
      <xdr:spPr>
        <a:xfrm>
          <a:off x="33002071" y="202726364"/>
          <a:ext cx="3399118" cy="2066221"/>
        </a:xfrm>
        <a:prstGeom prst="rect">
          <a:avLst/>
        </a:prstGeom>
      </xdr:spPr>
    </xdr:pic>
    <xdr:clientData/>
  </xdr:oneCellAnchor>
  <xdr:oneCellAnchor>
    <xdr:from>
      <xdr:col>27</xdr:col>
      <xdr:colOff>261471</xdr:colOff>
      <xdr:row>48</xdr:row>
      <xdr:rowOff>186764</xdr:rowOff>
    </xdr:from>
    <xdr:ext cx="3399118" cy="2066221"/>
    <xdr:pic>
      <xdr:nvPicPr>
        <xdr:cNvPr id="53" name="Picture 52">
          <a:extLst>
            <a:ext uri="{FF2B5EF4-FFF2-40B4-BE49-F238E27FC236}">
              <a16:creationId xmlns:a16="http://schemas.microsoft.com/office/drawing/2014/main" id="{BDB17E16-49BC-EE4E-AB6B-237DA5531626}"/>
            </a:ext>
          </a:extLst>
        </xdr:cNvPr>
        <xdr:cNvPicPr>
          <a:picLocks noChangeAspect="1"/>
        </xdr:cNvPicPr>
      </xdr:nvPicPr>
      <xdr:blipFill>
        <a:blip xmlns:r="http://schemas.openxmlformats.org/officeDocument/2006/relationships" r:embed="rId1"/>
        <a:stretch>
          <a:fillRect/>
        </a:stretch>
      </xdr:blipFill>
      <xdr:spPr>
        <a:xfrm>
          <a:off x="33002071" y="207171364"/>
          <a:ext cx="3399118" cy="2066221"/>
        </a:xfrm>
        <a:prstGeom prst="rect">
          <a:avLst/>
        </a:prstGeom>
      </xdr:spPr>
    </xdr:pic>
    <xdr:clientData/>
  </xdr:oneCellAnchor>
  <xdr:oneCellAnchor>
    <xdr:from>
      <xdr:col>27</xdr:col>
      <xdr:colOff>261471</xdr:colOff>
      <xdr:row>49</xdr:row>
      <xdr:rowOff>186764</xdr:rowOff>
    </xdr:from>
    <xdr:ext cx="3399118" cy="2066221"/>
    <xdr:pic>
      <xdr:nvPicPr>
        <xdr:cNvPr id="54" name="Picture 53">
          <a:extLst>
            <a:ext uri="{FF2B5EF4-FFF2-40B4-BE49-F238E27FC236}">
              <a16:creationId xmlns:a16="http://schemas.microsoft.com/office/drawing/2014/main" id="{7B128582-F561-BA4C-9755-507486CD91FD}"/>
            </a:ext>
          </a:extLst>
        </xdr:cNvPr>
        <xdr:cNvPicPr>
          <a:picLocks noChangeAspect="1"/>
        </xdr:cNvPicPr>
      </xdr:nvPicPr>
      <xdr:blipFill>
        <a:blip xmlns:r="http://schemas.openxmlformats.org/officeDocument/2006/relationships" r:embed="rId1"/>
        <a:stretch>
          <a:fillRect/>
        </a:stretch>
      </xdr:blipFill>
      <xdr:spPr>
        <a:xfrm>
          <a:off x="33002071" y="211616364"/>
          <a:ext cx="3399118" cy="2066221"/>
        </a:xfrm>
        <a:prstGeom prst="rect">
          <a:avLst/>
        </a:prstGeom>
      </xdr:spPr>
    </xdr:pic>
    <xdr:clientData/>
  </xdr:oneCellAnchor>
  <xdr:oneCellAnchor>
    <xdr:from>
      <xdr:col>27</xdr:col>
      <xdr:colOff>261471</xdr:colOff>
      <xdr:row>50</xdr:row>
      <xdr:rowOff>186764</xdr:rowOff>
    </xdr:from>
    <xdr:ext cx="3399118" cy="2066221"/>
    <xdr:pic>
      <xdr:nvPicPr>
        <xdr:cNvPr id="55" name="Picture 54">
          <a:extLst>
            <a:ext uri="{FF2B5EF4-FFF2-40B4-BE49-F238E27FC236}">
              <a16:creationId xmlns:a16="http://schemas.microsoft.com/office/drawing/2014/main" id="{9DF108D9-6933-A741-8017-625A3FC0BAB0}"/>
            </a:ext>
          </a:extLst>
        </xdr:cNvPr>
        <xdr:cNvPicPr>
          <a:picLocks noChangeAspect="1"/>
        </xdr:cNvPicPr>
      </xdr:nvPicPr>
      <xdr:blipFill>
        <a:blip xmlns:r="http://schemas.openxmlformats.org/officeDocument/2006/relationships" r:embed="rId1"/>
        <a:stretch>
          <a:fillRect/>
        </a:stretch>
      </xdr:blipFill>
      <xdr:spPr>
        <a:xfrm>
          <a:off x="33002071" y="216061364"/>
          <a:ext cx="3399118" cy="2066221"/>
        </a:xfrm>
        <a:prstGeom prst="rect">
          <a:avLst/>
        </a:prstGeom>
      </xdr:spPr>
    </xdr:pic>
    <xdr:clientData/>
  </xdr:oneCellAnchor>
  <xdr:oneCellAnchor>
    <xdr:from>
      <xdr:col>27</xdr:col>
      <xdr:colOff>261471</xdr:colOff>
      <xdr:row>51</xdr:row>
      <xdr:rowOff>186764</xdr:rowOff>
    </xdr:from>
    <xdr:ext cx="3399118" cy="2066221"/>
    <xdr:pic>
      <xdr:nvPicPr>
        <xdr:cNvPr id="56" name="Picture 55">
          <a:extLst>
            <a:ext uri="{FF2B5EF4-FFF2-40B4-BE49-F238E27FC236}">
              <a16:creationId xmlns:a16="http://schemas.microsoft.com/office/drawing/2014/main" id="{6EAA9100-2DAC-1945-9147-883F29DBA1D9}"/>
            </a:ext>
          </a:extLst>
        </xdr:cNvPr>
        <xdr:cNvPicPr>
          <a:picLocks noChangeAspect="1"/>
        </xdr:cNvPicPr>
      </xdr:nvPicPr>
      <xdr:blipFill>
        <a:blip xmlns:r="http://schemas.openxmlformats.org/officeDocument/2006/relationships" r:embed="rId1"/>
        <a:stretch>
          <a:fillRect/>
        </a:stretch>
      </xdr:blipFill>
      <xdr:spPr>
        <a:xfrm>
          <a:off x="33002071" y="220506364"/>
          <a:ext cx="3399118" cy="2066221"/>
        </a:xfrm>
        <a:prstGeom prst="rect">
          <a:avLst/>
        </a:prstGeom>
      </xdr:spPr>
    </xdr:pic>
    <xdr:clientData/>
  </xdr:oneCellAnchor>
  <xdr:twoCellAnchor editAs="oneCell">
    <xdr:from>
      <xdr:col>32</xdr:col>
      <xdr:colOff>435429</xdr:colOff>
      <xdr:row>86</xdr:row>
      <xdr:rowOff>308429</xdr:rowOff>
    </xdr:from>
    <xdr:to>
      <xdr:col>32</xdr:col>
      <xdr:colOff>3164793</xdr:colOff>
      <xdr:row>290</xdr:row>
      <xdr:rowOff>2102190</xdr:rowOff>
    </xdr:to>
    <xdr:pic>
      <xdr:nvPicPr>
        <xdr:cNvPr id="57" name="Picture 56">
          <a:extLst>
            <a:ext uri="{FF2B5EF4-FFF2-40B4-BE49-F238E27FC236}">
              <a16:creationId xmlns:a16="http://schemas.microsoft.com/office/drawing/2014/main" id="{222238CE-E243-2E49-AF87-26C003270AF4}"/>
            </a:ext>
          </a:extLst>
        </xdr:cNvPr>
        <xdr:cNvPicPr>
          <a:picLocks noChangeAspect="1"/>
        </xdr:cNvPicPr>
      </xdr:nvPicPr>
      <xdr:blipFill>
        <a:blip xmlns:r="http://schemas.openxmlformats.org/officeDocument/2006/relationships" r:embed="rId3"/>
        <a:stretch>
          <a:fillRect/>
        </a:stretch>
      </xdr:blipFill>
      <xdr:spPr>
        <a:xfrm>
          <a:off x="40912143" y="332885143"/>
          <a:ext cx="2729364" cy="2110154"/>
        </a:xfrm>
        <a:prstGeom prst="rect">
          <a:avLst/>
        </a:prstGeom>
      </xdr:spPr>
    </xdr:pic>
    <xdr:clientData/>
  </xdr:twoCellAnchor>
  <xdr:oneCellAnchor>
    <xdr:from>
      <xdr:col>32</xdr:col>
      <xdr:colOff>435429</xdr:colOff>
      <xdr:row>87</xdr:row>
      <xdr:rowOff>308429</xdr:rowOff>
    </xdr:from>
    <xdr:ext cx="2729364" cy="2110154"/>
    <xdr:pic>
      <xdr:nvPicPr>
        <xdr:cNvPr id="58" name="Picture 57">
          <a:extLst>
            <a:ext uri="{FF2B5EF4-FFF2-40B4-BE49-F238E27FC236}">
              <a16:creationId xmlns:a16="http://schemas.microsoft.com/office/drawing/2014/main" id="{03F6D089-2DF4-4241-8510-0917CB52B55C}"/>
            </a:ext>
          </a:extLst>
        </xdr:cNvPr>
        <xdr:cNvPicPr>
          <a:picLocks noChangeAspect="1"/>
        </xdr:cNvPicPr>
      </xdr:nvPicPr>
      <xdr:blipFill>
        <a:blip xmlns:r="http://schemas.openxmlformats.org/officeDocument/2006/relationships" r:embed="rId3"/>
        <a:stretch>
          <a:fillRect/>
        </a:stretch>
      </xdr:blipFill>
      <xdr:spPr>
        <a:xfrm>
          <a:off x="40912143" y="332885143"/>
          <a:ext cx="2729364" cy="2110154"/>
        </a:xfrm>
        <a:prstGeom prst="rect">
          <a:avLst/>
        </a:prstGeom>
      </xdr:spPr>
    </xdr:pic>
    <xdr:clientData/>
  </xdr:oneCellAnchor>
  <xdr:oneCellAnchor>
    <xdr:from>
      <xdr:col>32</xdr:col>
      <xdr:colOff>435429</xdr:colOff>
      <xdr:row>88</xdr:row>
      <xdr:rowOff>308429</xdr:rowOff>
    </xdr:from>
    <xdr:ext cx="2729364" cy="2110154"/>
    <xdr:pic>
      <xdr:nvPicPr>
        <xdr:cNvPr id="59" name="Picture 58">
          <a:extLst>
            <a:ext uri="{FF2B5EF4-FFF2-40B4-BE49-F238E27FC236}">
              <a16:creationId xmlns:a16="http://schemas.microsoft.com/office/drawing/2014/main" id="{DA56B863-720A-E645-B41C-CA0DC460E54B}"/>
            </a:ext>
          </a:extLst>
        </xdr:cNvPr>
        <xdr:cNvPicPr>
          <a:picLocks noChangeAspect="1"/>
        </xdr:cNvPicPr>
      </xdr:nvPicPr>
      <xdr:blipFill>
        <a:blip xmlns:r="http://schemas.openxmlformats.org/officeDocument/2006/relationships" r:embed="rId3"/>
        <a:stretch>
          <a:fillRect/>
        </a:stretch>
      </xdr:blipFill>
      <xdr:spPr>
        <a:xfrm>
          <a:off x="40912143" y="332885143"/>
          <a:ext cx="2729364" cy="2110154"/>
        </a:xfrm>
        <a:prstGeom prst="rect">
          <a:avLst/>
        </a:prstGeom>
      </xdr:spPr>
    </xdr:pic>
    <xdr:clientData/>
  </xdr:oneCellAnchor>
  <xdr:oneCellAnchor>
    <xdr:from>
      <xdr:col>32</xdr:col>
      <xdr:colOff>435429</xdr:colOff>
      <xdr:row>89</xdr:row>
      <xdr:rowOff>308429</xdr:rowOff>
    </xdr:from>
    <xdr:ext cx="2729364" cy="2110154"/>
    <xdr:pic>
      <xdr:nvPicPr>
        <xdr:cNvPr id="60" name="Picture 59">
          <a:extLst>
            <a:ext uri="{FF2B5EF4-FFF2-40B4-BE49-F238E27FC236}">
              <a16:creationId xmlns:a16="http://schemas.microsoft.com/office/drawing/2014/main" id="{E43AF4A5-CFDE-4A47-B2C2-A7DB02AADCED}"/>
            </a:ext>
          </a:extLst>
        </xdr:cNvPr>
        <xdr:cNvPicPr>
          <a:picLocks noChangeAspect="1"/>
        </xdr:cNvPicPr>
      </xdr:nvPicPr>
      <xdr:blipFill>
        <a:blip xmlns:r="http://schemas.openxmlformats.org/officeDocument/2006/relationships" r:embed="rId3"/>
        <a:stretch>
          <a:fillRect/>
        </a:stretch>
      </xdr:blipFill>
      <xdr:spPr>
        <a:xfrm>
          <a:off x="40912143" y="335751715"/>
          <a:ext cx="2729364" cy="2110154"/>
        </a:xfrm>
        <a:prstGeom prst="rect">
          <a:avLst/>
        </a:prstGeom>
      </xdr:spPr>
    </xdr:pic>
    <xdr:clientData/>
  </xdr:oneCellAnchor>
  <xdr:oneCellAnchor>
    <xdr:from>
      <xdr:col>32</xdr:col>
      <xdr:colOff>435429</xdr:colOff>
      <xdr:row>90</xdr:row>
      <xdr:rowOff>308429</xdr:rowOff>
    </xdr:from>
    <xdr:ext cx="2729364" cy="2110154"/>
    <xdr:pic>
      <xdr:nvPicPr>
        <xdr:cNvPr id="61" name="Picture 60">
          <a:extLst>
            <a:ext uri="{FF2B5EF4-FFF2-40B4-BE49-F238E27FC236}">
              <a16:creationId xmlns:a16="http://schemas.microsoft.com/office/drawing/2014/main" id="{E6783463-BF84-A847-848F-14BC8269719E}"/>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91</xdr:row>
      <xdr:rowOff>308429</xdr:rowOff>
    </xdr:from>
    <xdr:ext cx="2729364" cy="2110154"/>
    <xdr:pic>
      <xdr:nvPicPr>
        <xdr:cNvPr id="62" name="Picture 61">
          <a:extLst>
            <a:ext uri="{FF2B5EF4-FFF2-40B4-BE49-F238E27FC236}">
              <a16:creationId xmlns:a16="http://schemas.microsoft.com/office/drawing/2014/main" id="{DA893A54-0D63-384F-89C4-C1A188DFABB0}"/>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92</xdr:row>
      <xdr:rowOff>308429</xdr:rowOff>
    </xdr:from>
    <xdr:ext cx="2729364" cy="2110154"/>
    <xdr:pic>
      <xdr:nvPicPr>
        <xdr:cNvPr id="63" name="Picture 62">
          <a:extLst>
            <a:ext uri="{FF2B5EF4-FFF2-40B4-BE49-F238E27FC236}">
              <a16:creationId xmlns:a16="http://schemas.microsoft.com/office/drawing/2014/main" id="{05EF5FB0-CE05-734C-A914-26697BC6CAE5}"/>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93</xdr:row>
      <xdr:rowOff>308429</xdr:rowOff>
    </xdr:from>
    <xdr:ext cx="2729364" cy="2110154"/>
    <xdr:pic>
      <xdr:nvPicPr>
        <xdr:cNvPr id="64" name="Picture 63">
          <a:extLst>
            <a:ext uri="{FF2B5EF4-FFF2-40B4-BE49-F238E27FC236}">
              <a16:creationId xmlns:a16="http://schemas.microsoft.com/office/drawing/2014/main" id="{061525A4-6493-614E-A0EB-EAAEB7ABDE69}"/>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94</xdr:row>
      <xdr:rowOff>308429</xdr:rowOff>
    </xdr:from>
    <xdr:ext cx="2729364" cy="2110154"/>
    <xdr:pic>
      <xdr:nvPicPr>
        <xdr:cNvPr id="65" name="Picture 64">
          <a:extLst>
            <a:ext uri="{FF2B5EF4-FFF2-40B4-BE49-F238E27FC236}">
              <a16:creationId xmlns:a16="http://schemas.microsoft.com/office/drawing/2014/main" id="{D28B478A-9053-0C4B-ABAC-72AEAC4A2070}"/>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95</xdr:row>
      <xdr:rowOff>308429</xdr:rowOff>
    </xdr:from>
    <xdr:ext cx="2729364" cy="2110154"/>
    <xdr:pic>
      <xdr:nvPicPr>
        <xdr:cNvPr id="66" name="Picture 65">
          <a:extLst>
            <a:ext uri="{FF2B5EF4-FFF2-40B4-BE49-F238E27FC236}">
              <a16:creationId xmlns:a16="http://schemas.microsoft.com/office/drawing/2014/main" id="{C5AD5624-75C3-0546-BA96-4F729EAD85A6}"/>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96</xdr:row>
      <xdr:rowOff>308429</xdr:rowOff>
    </xdr:from>
    <xdr:ext cx="2729364" cy="2110154"/>
    <xdr:pic>
      <xdr:nvPicPr>
        <xdr:cNvPr id="67" name="Picture 66">
          <a:extLst>
            <a:ext uri="{FF2B5EF4-FFF2-40B4-BE49-F238E27FC236}">
              <a16:creationId xmlns:a16="http://schemas.microsoft.com/office/drawing/2014/main" id="{C567BAF3-F8B6-034D-910E-26B2FC6D63C8}"/>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97</xdr:row>
      <xdr:rowOff>308429</xdr:rowOff>
    </xdr:from>
    <xdr:ext cx="2729364" cy="2110154"/>
    <xdr:pic>
      <xdr:nvPicPr>
        <xdr:cNvPr id="68" name="Picture 67">
          <a:extLst>
            <a:ext uri="{FF2B5EF4-FFF2-40B4-BE49-F238E27FC236}">
              <a16:creationId xmlns:a16="http://schemas.microsoft.com/office/drawing/2014/main" id="{5C196C15-4F0E-BA4F-9ADB-81232D3335D2}"/>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98</xdr:row>
      <xdr:rowOff>308429</xdr:rowOff>
    </xdr:from>
    <xdr:ext cx="2729364" cy="2110154"/>
    <xdr:pic>
      <xdr:nvPicPr>
        <xdr:cNvPr id="69" name="Picture 68">
          <a:extLst>
            <a:ext uri="{FF2B5EF4-FFF2-40B4-BE49-F238E27FC236}">
              <a16:creationId xmlns:a16="http://schemas.microsoft.com/office/drawing/2014/main" id="{56BB12E1-02B8-5244-AFBD-B1F12913A23D}"/>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99</xdr:row>
      <xdr:rowOff>308429</xdr:rowOff>
    </xdr:from>
    <xdr:ext cx="2729364" cy="2110154"/>
    <xdr:pic>
      <xdr:nvPicPr>
        <xdr:cNvPr id="70" name="Picture 69">
          <a:extLst>
            <a:ext uri="{FF2B5EF4-FFF2-40B4-BE49-F238E27FC236}">
              <a16:creationId xmlns:a16="http://schemas.microsoft.com/office/drawing/2014/main" id="{F6EC358F-B41E-C44E-B7F2-8B50EE831249}"/>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100</xdr:row>
      <xdr:rowOff>308429</xdr:rowOff>
    </xdr:from>
    <xdr:ext cx="2729364" cy="2110154"/>
    <xdr:pic>
      <xdr:nvPicPr>
        <xdr:cNvPr id="71" name="Picture 70">
          <a:extLst>
            <a:ext uri="{FF2B5EF4-FFF2-40B4-BE49-F238E27FC236}">
              <a16:creationId xmlns:a16="http://schemas.microsoft.com/office/drawing/2014/main" id="{6D3CAC84-692C-2149-8365-AB28BC93841B}"/>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oneCellAnchor>
    <xdr:from>
      <xdr:col>32</xdr:col>
      <xdr:colOff>435429</xdr:colOff>
      <xdr:row>101</xdr:row>
      <xdr:rowOff>308429</xdr:rowOff>
    </xdr:from>
    <xdr:ext cx="2729364" cy="2110154"/>
    <xdr:pic>
      <xdr:nvPicPr>
        <xdr:cNvPr id="72" name="Picture 71">
          <a:extLst>
            <a:ext uri="{FF2B5EF4-FFF2-40B4-BE49-F238E27FC236}">
              <a16:creationId xmlns:a16="http://schemas.microsoft.com/office/drawing/2014/main" id="{E8312073-9226-D542-B806-D91FE88D9DB7}"/>
            </a:ext>
          </a:extLst>
        </xdr:cNvPr>
        <xdr:cNvPicPr>
          <a:picLocks noChangeAspect="1"/>
        </xdr:cNvPicPr>
      </xdr:nvPicPr>
      <xdr:blipFill>
        <a:blip xmlns:r="http://schemas.openxmlformats.org/officeDocument/2006/relationships" r:embed="rId3"/>
        <a:stretch>
          <a:fillRect/>
        </a:stretch>
      </xdr:blipFill>
      <xdr:spPr>
        <a:xfrm>
          <a:off x="40912143" y="341484858"/>
          <a:ext cx="2729364" cy="2110154"/>
        </a:xfrm>
        <a:prstGeom prst="rect">
          <a:avLst/>
        </a:prstGeom>
      </xdr:spPr>
    </xdr:pic>
    <xdr:clientData/>
  </xdr:oneCellAnchor>
  <xdr:twoCellAnchor editAs="oneCell">
    <xdr:from>
      <xdr:col>32</xdr:col>
      <xdr:colOff>90716</xdr:colOff>
      <xdr:row>289</xdr:row>
      <xdr:rowOff>235859</xdr:rowOff>
    </xdr:from>
    <xdr:to>
      <xdr:col>32</xdr:col>
      <xdr:colOff>3542234</xdr:colOff>
      <xdr:row>291</xdr:row>
      <xdr:rowOff>150476</xdr:rowOff>
    </xdr:to>
    <xdr:pic>
      <xdr:nvPicPr>
        <xdr:cNvPr id="3" name="Picture 2">
          <a:extLst>
            <a:ext uri="{FF2B5EF4-FFF2-40B4-BE49-F238E27FC236}">
              <a16:creationId xmlns:a16="http://schemas.microsoft.com/office/drawing/2014/main" id="{E23C07AD-4976-4342-9AA2-53B11BFE2232}"/>
            </a:ext>
          </a:extLst>
        </xdr:cNvPr>
        <xdr:cNvPicPr>
          <a:picLocks noChangeAspect="1"/>
        </xdr:cNvPicPr>
      </xdr:nvPicPr>
      <xdr:blipFill>
        <a:blip xmlns:r="http://schemas.openxmlformats.org/officeDocument/2006/relationships" r:embed="rId4"/>
        <a:stretch>
          <a:fillRect/>
        </a:stretch>
      </xdr:blipFill>
      <xdr:spPr>
        <a:xfrm>
          <a:off x="40567430" y="1013768430"/>
          <a:ext cx="3451518" cy="3483427"/>
        </a:xfrm>
        <a:prstGeom prst="rect">
          <a:avLst/>
        </a:prstGeom>
      </xdr:spPr>
    </xdr:pic>
    <xdr:clientData/>
  </xdr:twoCellAnchor>
  <xdr:twoCellAnchor editAs="oneCell">
    <xdr:from>
      <xdr:col>32</xdr:col>
      <xdr:colOff>127000</xdr:colOff>
      <xdr:row>288</xdr:row>
      <xdr:rowOff>275931</xdr:rowOff>
    </xdr:from>
    <xdr:to>
      <xdr:col>32</xdr:col>
      <xdr:colOff>3646715</xdr:colOff>
      <xdr:row>291</xdr:row>
      <xdr:rowOff>238401</xdr:rowOff>
    </xdr:to>
    <xdr:pic>
      <xdr:nvPicPr>
        <xdr:cNvPr id="4" name="Picture 3">
          <a:extLst>
            <a:ext uri="{FF2B5EF4-FFF2-40B4-BE49-F238E27FC236}">
              <a16:creationId xmlns:a16="http://schemas.microsoft.com/office/drawing/2014/main" id="{74581CA0-0E76-3D4E-8916-D46EC889D09B}"/>
            </a:ext>
          </a:extLst>
        </xdr:cNvPr>
        <xdr:cNvPicPr>
          <a:picLocks noChangeAspect="1"/>
        </xdr:cNvPicPr>
      </xdr:nvPicPr>
      <xdr:blipFill>
        <a:blip xmlns:r="http://schemas.openxmlformats.org/officeDocument/2006/relationships" r:embed="rId5"/>
        <a:stretch>
          <a:fillRect/>
        </a:stretch>
      </xdr:blipFill>
      <xdr:spPr>
        <a:xfrm>
          <a:off x="40603714" y="1013808502"/>
          <a:ext cx="3519715" cy="35804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5</xdr:col>
      <xdr:colOff>114300</xdr:colOff>
      <xdr:row>22</xdr:row>
      <xdr:rowOff>0</xdr:rowOff>
    </xdr:from>
    <xdr:to>
      <xdr:col>17</xdr:col>
      <xdr:colOff>1054100</xdr:colOff>
      <xdr:row>43</xdr:row>
      <xdr:rowOff>12700</xdr:rowOff>
    </xdr:to>
    <xdr:graphicFrame macro="">
      <xdr:nvGraphicFramePr>
        <xdr:cNvPr id="2" name="Chart 1">
          <a:extLst>
            <a:ext uri="{FF2B5EF4-FFF2-40B4-BE49-F238E27FC236}">
              <a16:creationId xmlns:a16="http://schemas.microsoft.com/office/drawing/2014/main" id="{706659E2-40E9-3B44-9EF1-9006B82715F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7</xdr:col>
      <xdr:colOff>317500</xdr:colOff>
      <xdr:row>47</xdr:row>
      <xdr:rowOff>44450</xdr:rowOff>
    </xdr:from>
    <xdr:to>
      <xdr:col>11</xdr:col>
      <xdr:colOff>571500</xdr:colOff>
      <xdr:row>60</xdr:row>
      <xdr:rowOff>146050</xdr:rowOff>
    </xdr:to>
    <xdr:graphicFrame macro="">
      <xdr:nvGraphicFramePr>
        <xdr:cNvPr id="3" name="Chart 2">
          <a:extLst>
            <a:ext uri="{FF2B5EF4-FFF2-40B4-BE49-F238E27FC236}">
              <a16:creationId xmlns:a16="http://schemas.microsoft.com/office/drawing/2014/main" id="{371F85FB-1F0D-2B43-B9B2-A34C10F2D1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167262</xdr:colOff>
      <xdr:row>20</xdr:row>
      <xdr:rowOff>239274</xdr:rowOff>
    </xdr:from>
    <xdr:to>
      <xdr:col>24</xdr:col>
      <xdr:colOff>362857</xdr:colOff>
      <xdr:row>29</xdr:row>
      <xdr:rowOff>45357</xdr:rowOff>
    </xdr:to>
    <xdr:graphicFrame macro="">
      <xdr:nvGraphicFramePr>
        <xdr:cNvPr id="2" name="Chart 1">
          <a:extLst>
            <a:ext uri="{FF2B5EF4-FFF2-40B4-BE49-F238E27FC236}">
              <a16:creationId xmlns:a16="http://schemas.microsoft.com/office/drawing/2014/main" id="{E597D5E3-E957-5443-804C-6DE473C28A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666750</xdr:colOff>
      <xdr:row>95</xdr:row>
      <xdr:rowOff>82550</xdr:rowOff>
    </xdr:from>
    <xdr:to>
      <xdr:col>10</xdr:col>
      <xdr:colOff>95250</xdr:colOff>
      <xdr:row>108</xdr:row>
      <xdr:rowOff>184150</xdr:rowOff>
    </xdr:to>
    <xdr:graphicFrame macro="">
      <xdr:nvGraphicFramePr>
        <xdr:cNvPr id="8" name="Chart 7">
          <a:extLst>
            <a:ext uri="{FF2B5EF4-FFF2-40B4-BE49-F238E27FC236}">
              <a16:creationId xmlns:a16="http://schemas.microsoft.com/office/drawing/2014/main" id="{84D2DBBF-BCFB-1E41-A235-12F12FB5B5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491490</xdr:colOff>
      <xdr:row>122</xdr:row>
      <xdr:rowOff>100330</xdr:rowOff>
    </xdr:from>
    <xdr:to>
      <xdr:col>11</xdr:col>
      <xdr:colOff>742950</xdr:colOff>
      <xdr:row>135</xdr:row>
      <xdr:rowOff>201930</xdr:rowOff>
    </xdr:to>
    <xdr:graphicFrame macro="">
      <xdr:nvGraphicFramePr>
        <xdr:cNvPr id="9" name="Chart 8">
          <a:extLst>
            <a:ext uri="{FF2B5EF4-FFF2-40B4-BE49-F238E27FC236}">
              <a16:creationId xmlns:a16="http://schemas.microsoft.com/office/drawing/2014/main" id="{4B24F189-C7F1-5940-8246-CF06B3E7CE9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1041400</xdr:colOff>
      <xdr:row>141</xdr:row>
      <xdr:rowOff>172720</xdr:rowOff>
    </xdr:from>
    <xdr:to>
      <xdr:col>7</xdr:col>
      <xdr:colOff>137160</xdr:colOff>
      <xdr:row>155</xdr:row>
      <xdr:rowOff>177800</xdr:rowOff>
    </xdr:to>
    <xdr:graphicFrame macro="">
      <xdr:nvGraphicFramePr>
        <xdr:cNvPr id="11" name="Chart 10">
          <a:extLst>
            <a:ext uri="{FF2B5EF4-FFF2-40B4-BE49-F238E27FC236}">
              <a16:creationId xmlns:a16="http://schemas.microsoft.com/office/drawing/2014/main" id="{2659D2A3-B420-B649-BFC8-24A49BFF1D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Xiaoxuan Qin [ml202xq]" refreshedDate="45462.415153587965" createdVersion="7" refreshedVersion="7" minRefreshableVersion="3" recordCount="290" xr:uid="{A9EDC838-17C8-9E40-849D-26B83C2911D8}">
  <cacheSource type="worksheet">
    <worksheetSource ref="A2:AG302" sheet="contact experiments"/>
  </cacheSource>
  <cacheFields count="21">
    <cacheField name="Title" numFmtId="0">
      <sharedItems containsBlank="1"/>
    </cacheField>
    <cacheField name="Year" numFmtId="0">
      <sharedItems containsString="0" containsBlank="1" containsNumber="1" containsInteger="1" minValue="1988" maxValue="2023" count="16">
        <m/>
        <n v="2023"/>
        <n v="2022"/>
        <n v="2021"/>
        <n v="2020"/>
        <n v="2019"/>
        <n v="2017"/>
        <n v="2015"/>
        <n v="2014"/>
        <n v="2013"/>
        <n v="2012"/>
        <n v="2004"/>
        <n v="1993"/>
        <n v="1992"/>
        <n v="1991"/>
        <n v="1988"/>
      </sharedItems>
    </cacheField>
    <cacheField name="Authors" numFmtId="0">
      <sharedItems containsBlank="1"/>
    </cacheField>
    <cacheField name="Orgnism" numFmtId="0">
      <sharedItems containsBlank="1" count="27">
        <m/>
        <s v="MNV-1"/>
        <s v="Artificial saliva and human donor saliva"/>
        <s v="SARS-CoV-2"/>
        <s v="HCoV 229E"/>
        <s v="HCoV-229E"/>
        <s v="HCoV-OC43"/>
        <s v="Phi6"/>
        <s v="MS2 "/>
        <s v="Escherichia coli"/>
        <s v="MS2，ΦX174"/>
        <s v="Staphylococcus aureus (bacteria)"/>
        <s v="Streptococcus pyogenes, carbapenem-resistant E-coli, MRSA and Klebsiella pneumoniae"/>
        <s v="cinetobacter baumannii"/>
        <s v="E. coli"/>
        <s v="S. aureus"/>
        <s v="B. thuringiensis"/>
        <s v="PV-1"/>
        <s v="Staphylococcus aureus"/>
        <s v="MS-2"/>
        <s v="NoV GII.4 (A mixture of GI, GII and MNV-1)"/>
        <s v="Norovirus"/>
        <s v="human rhinovirus"/>
        <s v="HAV"/>
        <s v="HPIV-3"/>
        <s v="RV-14"/>
        <s v="Wa strain of human rotavirus"/>
      </sharedItems>
    </cacheField>
    <cacheField name="Gloves" numFmtId="0">
      <sharedItems containsBlank="1"/>
    </cacheField>
    <cacheField name="Hand type" numFmtId="0">
      <sharedItems/>
    </cacheField>
    <cacheField name="Donor surface" numFmtId="0">
      <sharedItems containsBlank="1"/>
    </cacheField>
    <cacheField name="Receptor surface" numFmtId="0">
      <sharedItems containsBlank="1"/>
    </cacheField>
    <cacheField name="Temperature" numFmtId="0">
      <sharedItems containsBlank="1"/>
    </cacheField>
    <cacheField name="Relative humidity" numFmtId="0">
      <sharedItems containsBlank="1" containsMixedTypes="1" containsNumber="1" minValue="0.25" maxValue="0.85"/>
    </cacheField>
    <cacheField name="Contaminant Inoculation (status,how)" numFmtId="0">
      <sharedItems containsBlank="1" longText="1"/>
    </cacheField>
    <cacheField name="Suspending medium" numFmtId="0">
      <sharedItems containsNonDate="0" containsString="0" containsBlank="1"/>
    </cacheField>
    <cacheField name="Pre-contact Preparation (wet or dry)" numFmtId="0">
      <sharedItems containsBlank="1"/>
    </cacheField>
    <cacheField name="Participants Activities" numFmtId="0">
      <sharedItems containsBlank="1" longText="1"/>
    </cacheField>
    <cacheField name="Contact Characteristics" numFmtId="0">
      <sharedItems containsBlank="1"/>
    </cacheField>
    <cacheField name="Recovery method" numFmtId="0">
      <sharedItems containsBlank="1"/>
    </cacheField>
    <cacheField name="Equation" numFmtId="0">
      <sharedItems containsBlank="1" longText="1"/>
    </cacheField>
    <cacheField name="Identification" numFmtId="0">
      <sharedItems containsBlank="1" longText="1"/>
    </cacheField>
    <cacheField name="Results (mean ± SD)" numFmtId="0">
      <sharedItems containsBlank="1" containsMixedTypes="1" containsNumber="1" minValue="3.0000000000000001E-3" maxValue="0.71009"/>
    </cacheField>
    <cacheField name="Tables" numFmtId="0">
      <sharedItems containsBlank="1"/>
    </cacheField>
    <cacheField name="Figures"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90">
  <r>
    <m/>
    <x v="0"/>
    <m/>
    <x v="0"/>
    <m/>
    <s v="Transmission routes"/>
    <m/>
    <m/>
    <s v="Environmental factors"/>
    <m/>
    <s v="Experiment Design"/>
    <m/>
    <m/>
    <m/>
    <m/>
    <m/>
    <s v="Transfer Efficiency "/>
    <m/>
    <m/>
    <s v="Additional Information"/>
    <m/>
  </r>
  <r>
    <s v="Antiviral Activity of Active Materials: Standard and Finger-Pad-Based Innovative Experimental Approaches"/>
    <x v="1"/>
    <s v="Szpiro L, Bourgeay C, Hoareau AL, Julien T, Menard C, Marie Y, Rosa-Calatrava M, Moules V"/>
    <x v="1"/>
    <s v="Y"/>
    <s v="a middle ﬁngertip cut from a nitrile glove"/>
    <s v="gloved finger"/>
    <s v="Stainless Steel"/>
    <s v="20 °C"/>
    <s v="40-60%"/>
    <s v="liquid _x000a__x000a_20 µL of viral suspension (1.107 TCID50/mL) was deposited onto 1 cm2 area of a middle ﬁngertip"/>
    <m/>
    <s v="dry"/>
    <s v="Once dry, the ﬁngertips were positioned onto the middle ﬁnger of a gloved hand of an operator and pressed on to the test surfaces for 10 s with one rotating movement of the ﬁnger (90◦) and a mechanical pressure of 1 kg controlled using a scale."/>
    <s v="Time:10s_x000a_Loading weight: 1kg_x000a_Three consecutive contacts"/>
    <s v="left on the finger: sonication procedure (10 min, 40 Hz)_x000a_on surface: quantiﬁcation utilizing tissue-culture infectious dose 50% (TCID50)"/>
    <s v="T.R. Julian (2010)"/>
    <m/>
    <s v="after first contact 4.4%, after second contact 0.05%"/>
    <s v="data!A1"/>
    <m/>
  </r>
  <r>
    <s v="Antiviral Activity of Active Materials: Standard and Finger-Pad-Based Innovative Experimental Approaches"/>
    <x v="1"/>
    <s v="Szpiro L, Bourgeay C, Hoareau AL, Julien T, Menard C, Marie Y, Rosa-Calatrava M, Moules V"/>
    <x v="1"/>
    <s v="Y"/>
    <s v="a middle ﬁngertip cut from a nitrile glove"/>
    <s v="gloved finger"/>
    <s v="AS03 (a 120 µm layer of a polyester/metal mix sprayed)"/>
    <s v="20 °C"/>
    <s v="40-60%"/>
    <s v="liquid _x000a__x000a_20 µL of viral suspension (1.107 TCID50/mL) was deposited onto 1 cm2 area of a middle ﬁngertip"/>
    <m/>
    <s v="dry"/>
    <s v="Once dry, the ﬁngertips were positioned onto the middle ﬁnger of a gloved hand of an operator and pressed on to the test surfaces for 10 s with one rotating movement of the ﬁnger (90◦) and a mechanical pressure of 1 kg controlled using a scale."/>
    <s v="Time:10s_x000a_Loading weight: 1kg_x000a_Three consecutive contacts"/>
    <s v="left on the finger: sonication procedure (10 min, 40 Hz)_x000a_on surface: quantiﬁcation utilizing tissue-culture infectious dose 50% (TCID50)"/>
    <s v="T.R. Julian (2010)"/>
    <m/>
    <s v="aft+O4:R5er first contact 4.5%"/>
    <s v="data!A1"/>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0 °C"/>
    <n v="0.6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34525"/>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0 °C"/>
    <n v="0.3"/>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8.0999999999999996E-3"/>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0 °C"/>
    <n v="0.2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1.6299999999999999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0 °C"/>
    <s v="25%-6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14280000000000001"/>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2°C"/>
    <n v="0.8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42695415399999997"/>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2°C"/>
    <n v="0.6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43109999999999998"/>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2°C"/>
    <n v="0.550000000000000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5383241730000000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3°C"/>
    <s v="25%-8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254252537173913"/>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3°C"/>
    <n v="0.2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1.3939999999999999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3°C"/>
    <n v="0.3"/>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3.3852981999999997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3°C"/>
    <n v="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4.2299999999999997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3°C"/>
    <n v="0.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10856"/>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3°C"/>
    <n v="0.550000000000000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42595"/>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3°C"/>
    <n v="0.6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34266999999999997"/>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3°C"/>
    <n v="0.7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41382999999999998"/>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3°C"/>
    <n v="0.8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40543000000000001"/>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SS304 "/>
    <s v="finger"/>
    <s v="22°C"/>
    <s v="55%-8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41089999999999999"/>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 ALU"/>
    <s v="finger"/>
    <m/>
    <m/>
    <m/>
    <m/>
    <m/>
    <m/>
    <m/>
    <m/>
    <m/>
    <m/>
    <m/>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0-21°C"/>
    <n v="0.2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5.4000000000000003E-3"/>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0-21°C"/>
    <n v="0.3"/>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1.5942600000000001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0-21°C"/>
    <n v="0.6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71009"/>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2-24°C"/>
    <n v="0.2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5.2500000000000003E-3"/>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2-24°C"/>
    <n v="0.3"/>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1.2999999999999999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2-24°C"/>
    <n v="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4.87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2-24°C"/>
    <n v="0.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1835"/>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2-24°C"/>
    <n v="0.550000000000000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55689999999999995"/>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2-24°C"/>
    <n v="0.6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56059999999999999"/>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2-24°C"/>
    <n v="0.7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55449999999999999"/>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MEL"/>
    <s v="finger"/>
    <s v="22-24°C"/>
    <n v="0.8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46479999999999999"/>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S"/>
    <s v="finger"/>
    <s v="20-21°C"/>
    <n v="0.7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6275220000000000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S"/>
    <s v="finger"/>
    <s v="22-24°C"/>
    <n v="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7.5009999999999993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S"/>
    <s v="finger"/>
    <s v="22-24°C"/>
    <n v="0.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28777000000000003"/>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S"/>
    <s v="finger"/>
    <s v="22-24°C"/>
    <n v="0.550000000000000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50463999999999998"/>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S"/>
    <s v="finger"/>
    <s v="22-24°C"/>
    <n v="0.6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4837000000000000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T"/>
    <s v="finger"/>
    <s v="20-21°C"/>
    <n v="0.2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9.6500000000000006E-3"/>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T"/>
    <s v="finger"/>
    <s v="20-21°C"/>
    <n v="0.7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25555"/>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T"/>
    <s v="finger"/>
    <s v="22-24°C"/>
    <n v="0.3"/>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1.3780000000000001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T"/>
    <s v="finger"/>
    <s v="22-24°C"/>
    <n v="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4.8169999999999998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T"/>
    <s v="finger"/>
    <s v="22-24°C"/>
    <n v="0.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19136"/>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T"/>
    <s v="finger"/>
    <s v="22-24°C"/>
    <n v="0.550000000000000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23005999999999999"/>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T"/>
    <s v="finger"/>
    <s v="22-24°C"/>
    <n v="0.6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32979999999999998"/>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ABST"/>
    <s v="finger"/>
    <s v="22-24°C"/>
    <n v="0.8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22234000000000001"/>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KYD"/>
    <s v="finger"/>
    <s v="20-21°C"/>
    <n v="0.3"/>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6.9499999999999996E-3"/>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KYD"/>
    <s v="finger"/>
    <s v="22-24°C"/>
    <n v="0.2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5.2249999999999998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KYD"/>
    <s v="finger"/>
    <s v="22-24°C"/>
    <n v="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6.6059999999999994E-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KYD"/>
    <s v="finger"/>
    <s v="22-24°C"/>
    <n v="0.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24415000000000001"/>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KYD"/>
    <s v="finger"/>
    <s v="22-24°C"/>
    <n v="0.55000000000000004"/>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3031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KYD"/>
    <s v="finger"/>
    <s v="22-24°C"/>
    <n v="0.6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31790000000000002"/>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KYD"/>
    <s v="finger"/>
    <s v="22-24°C"/>
    <n v="0.7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43041000000000001"/>
    <m/>
    <m/>
  </r>
  <r>
    <s v="Effect of Relative Humidity on Transfer of Aerosol-Deposited Artificial and Human Saliva from Surfaces to Artificial Finger-Pads"/>
    <x v="2"/>
    <s v="Walker, M.D., Vincent, J.C., Benson, L., Stone, C.A., Harris, G., Ambler, R.E., Watts, P., Slatter, T., López-García, M., King, M.-F., Noakes, C.J., Thomas, R.J."/>
    <x v="2"/>
    <s v="N"/>
    <s v="Artificial finger-pads"/>
    <s v="KYD"/>
    <s v="finger"/>
    <s v="22-24°C"/>
    <n v="0.85"/>
    <s v="Aerosol Deposition onto Coupons_x000a__x000a_Liquid droplet transfers were assessed immediately after deposition to prevent evaporation effects. "/>
    <m/>
    <s v="wet"/>
    <s v="AFPs is magnetically mounted on a moving device, whilst coupons were placed onto an anvil mount and fitted with a vacuum line to prevent lifting due to stickiness/suction on AFP—coupon separation.  "/>
    <s v="Force:15 N  _x000a_Time: 1 s _x000a_Velocity: 10 mm/min _x000a_(controlled by software)_x000a_Contact frequency: ABSS (n = 47), ABST (n = 53), KYD (n = 59), MEL (n = 175), and SS304 (n = 153)_x000a_Average contact area:  0.1865, σA = 0.0224 m2 normal distribution"/>
    <s v="Both the coupon (donor) and AFP (recipient) were placed into separate 10 mL volumes of borate buffer solution (pH 9.2; Fisher Scientific, Loughborough, UK) and shaken for 5 min to recover fluorescein into solution."/>
    <s v="T.R. Julian (2010)"/>
    <m/>
    <n v="0.35336000000000001"/>
    <m/>
    <m/>
  </r>
  <r>
    <s v="Data on Transfer of Human Coronavirus SARS-CoV-2 from Foods and Packaging Materials to Gloves Indicate That Fomite Transmission Is of Minor Importance"/>
    <x v="2"/>
    <s v="S Butot, S Zuber, M Moser, L Baert"/>
    <x v="3"/>
    <s v="Y"/>
    <s v="gloved hand"/>
    <s v="lettuce"/>
    <s v="hand"/>
    <m/>
    <m/>
    <s v="liquid_x000a__x000a_One hundred microliters of SARS-CoV-2 (6.0 ± 0.3 log10 TCID50), which corresponds to viral loads in saliva of infected patients, was spotted (droplets of 5.2 ± 0.4 μL) directly on the sample surface using a technique described previously."/>
    <m/>
    <s v="wet"/>
    <s v="Wet transfer: directly after viral inoculation at room temperature on the donor surface (lettuce, ham, VMA,packaging)_x000a__x000a_first contact: gloved hand touch inoculated foods or packaging materials "/>
    <s v="time:10s_x000a_Area: 25 cm2"/>
    <s v="swab"/>
    <s v="method recovery rate(on recipient)= measured viral concentration (on recipient)/ virus inoculum_x000a_transfer rate= measured viral concentration (after transfer on recipient)/measured viral concentration (on recipient)"/>
    <m/>
    <n v="0.40500000000000003"/>
    <s v="data!A8"/>
    <m/>
  </r>
  <r>
    <s v="Data on Transfer of Human Coronavirus SARS-CoV-2 from Foods and Packaging Materials to Gloves Indicate That Fomite Transmission Is of Minor Importance"/>
    <x v="2"/>
    <s v="S Butot, S Zuber, M Moser, L Baert"/>
    <x v="3"/>
    <s v="Y"/>
    <s v="gloved hand"/>
    <s v="ham"/>
    <s v="hand"/>
    <m/>
    <m/>
    <s v="liquid_x000a__x000a_One hundred microliters of SARS-CoV-2 (6.0 ± 0.3 log10 TCID50), which corresponds to viral loads in saliva of infected patients, was spotted (droplets of 5.2 ± 0.4 μL) directly on the sample surface using a technique described previously."/>
    <m/>
    <s v="wet"/>
    <s v="Wet transfer: directly after viral inoculation at room temperature on the donor surface (lettuce, ham, VMA,packaging)_x000a__x000a_first contact: gloved hand touch inoculated foods or packaging materials "/>
    <s v="time:10s_x000a_Area: 25 cm2"/>
    <s v="swab"/>
    <s v="method recovery rate(on recipient)= measured viral concentration (on recipient)/ virus inoculum_x000a_transfer rate= measured viral concentration (after transfer on recipient)/measured viral concentration (on recipient)"/>
    <m/>
    <n v="0.28899999999999998"/>
    <m/>
    <m/>
  </r>
  <r>
    <s v="Data on Transfer of Human Coronavirus SARS-CoV-2 from Foods and Packaging Materials to Gloves Indicate That Fomite Transmission Is of Minor Importance"/>
    <x v="2"/>
    <s v="S Butot, S Zuber, M Moser, L Baert"/>
    <x v="3"/>
    <s v="Y"/>
    <s v="gloved hand"/>
    <s v="VMA（vegetarian meat alternative）"/>
    <s v="hand"/>
    <m/>
    <m/>
    <s v="liquid_x000a__x000a_One hundred microliters of SARS-CoV-2 (6.0 ± 0.3 log10 TCID50), which corresponds to viral loads in saliva of infected patients, was spotted (droplets of 5.2 ± 0.4 μL) directly on the sample surface using a technique described previously."/>
    <m/>
    <s v="wet"/>
    <s v="Wet transfer: directly after viral inoculation at room temperature on the donor surface (lettuce, ham, VMA,packaging)_x000a__x000a_first contact: gloved hand touch inoculated foods or packaging materials "/>
    <s v="taking into consideration the residues from the VMA deposited on the glove surface. For this, prior to the viral inoculation, the glove was put in contact with the VMA with a 4-kg weight for 10 s."/>
    <s v="ISO 15216 virus extraction method (leaf, stem, and bulb vegetables protocol)"/>
    <s v="method recovery rate(on recipient)= measured viral concentration (on recipient)/ virus inoculum_x000a_transfer rate= measured viral concentration (after transfer on recipient)/measured viral concentration (on recipient)"/>
    <m/>
    <n v="0.113"/>
    <m/>
    <m/>
  </r>
  <r>
    <s v="Data on Transfer of Human Coronavirus SARS-CoV-2 from Foods and Packaging Materials to Gloves Indicate That Fomite Transmission Is of Minor Importance"/>
    <x v="2"/>
    <s v="S Butot, S Zuber, M Moser, L Baert"/>
    <x v="3"/>
    <s v="Y"/>
    <s v="gloved hand"/>
    <s v="VMA（vegetarian meat alternative）"/>
    <s v="hand"/>
    <m/>
    <m/>
    <s v="liquid_x000a__x000a_One hundred microliters of SARS-CoV-2 (6.0 ± 0.3 log10 TCID50), which corresponds to viral loads in saliva of infected patients, was spotted (droplets of 5.2 ± 0.4 μL) directly on the sample surface using a technique described previously."/>
    <m/>
    <s v="frozen"/>
    <s v="Frozen transfer: surface inoculated at roomtemperature and immediately after inoculation frozen for 24 h at-20°C (VMA, packaging)_x000a__x000a_first contact: gloved hand touch inoculated foods or packaging materials "/>
    <s v="taking into consideration the residues from the VMA deposited on the glove surface. For this, prior to the viral inoculation, the glove was put in contact with the VMA with a 4-kg weight for 10 s."/>
    <s v="ISO 15216 virus extraction method (leaf, stem, and bulb vegetables protocol)"/>
    <s v="method recovery rate(on recipient)= measured viral concentration (on recipient)/ virus inoculum_x000a_transfer rate= measured viral concentration (after transfer on recipient)/measured viral concentration (on recipient)"/>
    <m/>
    <s v="9.6*10-3%"/>
    <m/>
    <m/>
  </r>
  <r>
    <s v="Data on Transfer of Human Coronavirus SARS-CoV-2 from Foods and Packaging Materials to Gloves Indicate That Fomite Transmission Is of Minor Importance"/>
    <x v="2"/>
    <s v="S Butot, S Zuber, M Moser, L Baert"/>
    <x v="3"/>
    <s v="Y"/>
    <s v="gloved hand"/>
    <s v="cardboard"/>
    <s v="hand"/>
    <m/>
    <m/>
    <s v="liquid_x000a__x000a_One hundred microliters of SARS-CoV-2 (6.0 ± 0.3 log10 TCID50), which corresponds to viral loads in saliva of infected patients, was spotted (droplets of 5.2 ± 0.4 μL) directly on the sample surface using a technique described previously."/>
    <m/>
    <s v="wet"/>
    <s v="Wet transfer: directly after viral inoculation at room temperature on the donor surface (lettuce, ham, VMA,packaging)_x000a__x000a_first contact: gloved hand touch inoculated foods or packaging materials "/>
    <s v="time:10s_x000a_Area: 25 cm2"/>
    <s v="swab"/>
    <s v="method recovery rate(on recipient)= measured viral concentration (on recipient)/ virus inoculum_x000a_transfer rate= measured viral concentration (after transfer on recipient)/measured viral concentration (on recipient)"/>
    <m/>
    <n v="9.1999999999999998E-2"/>
    <m/>
    <m/>
  </r>
  <r>
    <s v="Data on Transfer of Human Coronavirus SARS-CoV-2 from Foods and Packaging Materials to Gloves Indicate That Fomite Transmission Is of Minor Importance"/>
    <x v="2"/>
    <s v="S Butot, S Zuber, M Moser, L Baert"/>
    <x v="3"/>
    <s v="Y"/>
    <s v="gloved hand"/>
    <s v="cardboard"/>
    <s v="hand"/>
    <m/>
    <m/>
    <s v="liquid_x000a__x000a_One hundred microliters of SARS-CoV-2 (6.0 ± 0.3 log10 TCID50), which corresponds to viral loads in saliva of infected patients, was spotted (droplets of 5.2 ± 0.4 μL) directly on the sample surface using a technique described previously."/>
    <m/>
    <s v="frozen"/>
    <s v="Frozen transfer: surface inoculated at roomtemperature and immediately after inoculation frozen for 24 h at-20°C (VMA, packaging)_x000a__x000a_first contact: gloved hand touch inoculated foods or packaging materials "/>
    <s v="time:10s_x000a_Area: 25 cm2"/>
    <s v="swab"/>
    <s v="method recovery rate(on recipient)= measured viral concentration (on recipient)/ virus inoculum_x000a_transfer rate= measured viral concentration (after transfer on recipient)/measured viral concentration (on recipient)"/>
    <m/>
    <n v="0.253"/>
    <m/>
    <m/>
  </r>
  <r>
    <s v="Data on Transfer of Human Coronavirus SARS-CoV-2 from Foods and Packaging Materials to Gloves Indicate That Fomite Transmission Is of Minor Importance"/>
    <x v="2"/>
    <s v="S Butot, S Zuber, M Moser, L Baert"/>
    <x v="3"/>
    <s v="Y"/>
    <s v="gloved hand"/>
    <s v="cardboard"/>
    <s v="hand"/>
    <m/>
    <m/>
    <s v="liquid_x000a__x000a_One hundred microliters of SARS-CoV-2 (6.0 ± 0.3 log10 TCID50), which corresponds to viral loads in saliva of infected patients, was spotted (droplets of 5.2 ± 0.4 μL) directly on the sample surface using a technique described previously."/>
    <m/>
    <s v="dry"/>
    <s v="dry transfer :inoculated donor stored 1 h at room temperature (packaging)_x000a__x000a_first contact: gloved hand touch inoculated foods or packaging materials _x000a_"/>
    <s v="time:10s_x000a_Area: 25 cm2"/>
    <s v="swab"/>
    <s v="method recovery rate(on recipient)= measured viral concentration (on recipient)/ virus inoculum_x000a_transfer rate= measured viral concentration (after transfer on recipient)/measured viral concentration (on recipient)"/>
    <m/>
    <s v="0.1 Below the limit of quantification."/>
    <m/>
    <m/>
  </r>
  <r>
    <s v="Data on Transfer of Human Coronavirus SARS-CoV-2 from Foods and Packaging Materials to Gloves Indicate That Fomite Transmission Is of Minor Importance"/>
    <x v="2"/>
    <s v="S Butot, S Zuber, M Moser, L Baert"/>
    <x v="3"/>
    <s v="Y"/>
    <s v="gloved hand"/>
    <s v="plastic"/>
    <s v="hand"/>
    <m/>
    <m/>
    <s v="liquid_x000a__x000a_One hundred microliters of SARS-CoV-2 (6.0 ± 0.3 log10 TCID50), which corresponds to viral loads in saliva of infected patients, was spotted (droplets of 5.2 ± 0.4 μL) directly on the sample surface using a technique described previously."/>
    <m/>
    <s v="wet"/>
    <s v="Wet transfer: directly after viral inoculation at room temperature on the donor surface (lettuce, ham, VMA,packaging)_x000a__x000a_first contact: gloved hand touch inoculated foods or packaging materials _x000a_"/>
    <s v="time:10s_x000a_Area: 25 cm2"/>
    <s v="swab"/>
    <s v="method recovery rate(on recipient)= measured viral concentration (on recipient)/ virus inoculum_x000a_transfer rate= measured viral concentration (after transfer on recipient)/measured viral concentration (on recipient)"/>
    <m/>
    <s v="0.1 Below the limit of quantification."/>
    <m/>
    <m/>
  </r>
  <r>
    <s v="Data on Transfer of Human Coronavirus SARS-CoV-2 from Foods and Packaging Materials to Gloves Indicate That Fomite Transmission Is of Minor Importance"/>
    <x v="2"/>
    <s v="S Butot, S Zuber, M Moser, L Baert"/>
    <x v="3"/>
    <s v="Y"/>
    <s v="gloved hand"/>
    <s v="plastic"/>
    <s v="hand"/>
    <m/>
    <m/>
    <s v="liquid_x000a__x000a_One hundred microliters of SARS-CoV-2 (6.0 ± 0.3 log10 TCID50), which corresponds to viral loads in saliva of infected patients, was spotted (droplets of 5.2 ± 0.4 μL) directly on the sample surface using a technique described previously."/>
    <m/>
    <s v="frozen"/>
    <s v="Frozen transfer: surface inoculated at roomtemperature and immediately after inoculation frozen for 24 h at-20°C (VMA, packaging)_x000a__x000a_first contact: gloved hand touch inoculated foods or packaging materials "/>
    <s v="time:10s_x000a_Area: 25 cm2"/>
    <s v="swab"/>
    <s v="method recovery rate(on recipient)= measured viral concentration (on recipient)/ virus inoculum_x000a_transfer rate= measured viral concentration (after transfer on recipient)/measured viral concentration (on recipient)"/>
    <m/>
    <n v="3.0000000000000001E-3"/>
    <m/>
    <m/>
  </r>
  <r>
    <s v="Data on Transfer of Human Coronavirus SARS-CoV-2 from Foods and Packaging Materials to Gloves Indicate That Fomite Transmission Is of Minor Importance"/>
    <x v="2"/>
    <s v="S Butot, S Zuber, M Moser, L Baert"/>
    <x v="3"/>
    <s v="Y"/>
    <s v="gloved hand"/>
    <s v="plastic"/>
    <s v="hand"/>
    <m/>
    <m/>
    <s v="liquid_x000a__x000a_One hundred microliters of SARS-CoV-2 (6.0 ± 0.3 log10 TCID50), which corresponds to viral loads in saliva of infected patients, was spotted (droplets of 5.2 ± 0.4 μL) directly on the sample surface using a technique described previously."/>
    <m/>
    <s v="dry"/>
    <s v="dry transfer :inoculated donor stored 1 h at room temperature (packaging)_x000a__x000a_first contact: gloved hand touch inoculated foods or packaging materials "/>
    <s v="time:10s_x000a_Area: 25 cm2"/>
    <s v="swab"/>
    <s v="method recovery rate(on recipient)= measured viral concentration (on recipient)/ virus inoculum_x000a_transfer rate= measured viral concentration (after transfer on recipient)/measured viral concentration (on recipient)"/>
    <m/>
    <n v="0.109"/>
    <m/>
    <m/>
  </r>
  <r>
    <s v="Data on Transfer of Human Coronavirus SARS-CoV-2 from Foods and Packaging Materials to Gloves Indicate That Fomite Transmission Is of Minor Importance"/>
    <x v="2"/>
    <s v="S Butot, S Zuber, M Moser, L Baert"/>
    <x v="3"/>
    <s v="Y"/>
    <s v="gloved hand"/>
    <s v="hand"/>
    <s v="hand"/>
    <m/>
    <m/>
    <s v="liquid_x000a__x000a_One hundred microliters of SARS-CoV-2 (6.0 ± 0.3 log10 TCID50), which corresponds to viral loads in saliva of infected patients, was spotted (droplets of 5.2 ± 0.4 μL) directly on the sample surface using a technique described previously."/>
    <m/>
    <s v="wet"/>
    <s v="Wet transfer: directly after viral inoculation at room temperature on the donor surface (lettuce, ham, VMA,packaging)_x000a__x000a_second contact: an inoculated glove was put in contact with a glove (wet) _x000a_"/>
    <s v="time:10s_x000a_Area: 25 cm2"/>
    <s v="swab"/>
    <s v="method recovery rate(on recipient)= measured viral concentration (on recipient)/ virus inoculum_x000a_transfer rate= measured viral concentration (after transfer on recipient)/measured viral concentration (on recipient)"/>
    <m/>
    <n v="0.11700000000000001"/>
    <m/>
    <m/>
  </r>
  <r>
    <s v="Transfer efficiency of an enveloped virus, human coronavirus 229E, from various hard surface fomites to finger pads of the hands"/>
    <x v="3"/>
    <s v="Gerba, C.P., Leija, B.M., Ikner, L.A., Gundy, P., Rutala, W.A."/>
    <x v="4"/>
    <s v="N"/>
    <s v="human fingers"/>
    <s v="stainless steel"/>
    <s v="finger"/>
    <s v="22 ± 1℃ "/>
    <s v="40% ± 5%"/>
    <s v="liquid_x000a_"/>
    <m/>
    <s v="dry"/>
    <s v=" One transfer trial consisted of 6 transfer events using the index, middle, and ring fingers of both hands for each surface type. "/>
    <s v="Area: 1-cm2 inoculum zone_x000a_Time:10 seconds _x000a_Pressure: 1.0 kg/cm2 of average pressure (range, 900 g/cm2 to 1,200 g/cm2)"/>
    <s v="swab"/>
    <m/>
    <m/>
    <s v="0.013%±0.003"/>
    <m/>
    <m/>
  </r>
  <r>
    <s v="Transfer efficiency of an enveloped virus, human coronavirus 229E, from various hard surface fomites to finger pads of the hands"/>
    <x v="3"/>
    <s v="Gerba, C.P., Leija, B.M., Ikner, L.A., Gundy, P., Rutala, W.A."/>
    <x v="4"/>
    <s v="N"/>
    <s v="human fingers"/>
    <s v="stainless steel"/>
    <s v="finger"/>
    <s v="22 ± 1℃ "/>
    <s v="40% ± 5%"/>
    <s v="liquid_x000a_"/>
    <m/>
    <s v="dry"/>
    <s v=" One transfer trial consisted of 6 transfer events using the index, middle, and ring fingers of both hands for each surface type. "/>
    <s v="Area: 1-cm2 inoculum zone_x000a_Time:10 seconds _x000a_Pressure: 1.0 kg/cm2 of average pressure (range, 900 g/cm2 to 1,200 g/cm2)"/>
    <s v="wash method"/>
    <m/>
    <m/>
    <s v="0.46%±0.57"/>
    <m/>
    <m/>
  </r>
  <r>
    <s v="Transfer efficiency of an enveloped virus, human coronavirus 229E, from various hard surface fomites to finger pads of the hands"/>
    <x v="3"/>
    <s v="Gerba, C.P., Leija, B.M., Ikner, L.A., Gundy, P., Rutala, W.A."/>
    <x v="4"/>
    <s v="N"/>
    <s v="human fingers"/>
    <s v="glass"/>
    <s v="finger"/>
    <s v="22 ± 1℃ "/>
    <s v="40% ± 5%"/>
    <s v="liquid_x000a_"/>
    <m/>
    <s v="dry"/>
    <s v=" One transfer trial consisted of 6 transfer events using the index, middle, and ring fingers of both hands for each surface type. "/>
    <s v="Area: 1-cm2 inoculum zone_x000a_Time:10 seconds _x000a_Pressure: 1.0 kg/cm2 of average pressure (range, 900 g/cm2 to 1,200 g/cm2)"/>
    <s v="wash method"/>
    <m/>
    <m/>
    <s v="37.24%±82.34"/>
    <m/>
    <m/>
  </r>
  <r>
    <s v="Transfer efficiency of an enveloped virus, human coronavirus 229E, from various hard surface fomites to finger pads of the hands"/>
    <x v="3"/>
    <s v="Gerba, C.P., Leija, B.M., Ikner, L.A., Gundy, P., Rutala, W.A."/>
    <x v="4"/>
    <s v="N"/>
    <s v="human fingers"/>
    <s v="glazed porcelain"/>
    <s v="finger"/>
    <s v="22 ± 1℃ "/>
    <s v="40% ± 5%"/>
    <s v="liquid_x000a_"/>
    <m/>
    <s v="dry"/>
    <s v=" One transfer trial consisted of 6 transfer events using the index, middle, and ring fingers of both hands for each surface type. "/>
    <s v="Area: 1-cm2 inoculum zone_x000a_Time:10 seconds _x000a_Pressure: 1.0 kg/cm2 of average pressure (range, 900 g/cm2 to 1,200 g/cm2)"/>
    <s v="wash method"/>
    <m/>
    <m/>
    <s v="49.07%±16.7"/>
    <m/>
    <m/>
  </r>
  <r>
    <s v="Transfer efficiency of an enveloped virus, human coronavirus 229E, from various hard surface fomites to finger pads of the hands"/>
    <x v="3"/>
    <s v="Gerba, C.P., Leija, B.M., Ikner, L.A., Gundy, P., Rutala, W.A."/>
    <x v="4"/>
    <s v="N"/>
    <s v="human fingers"/>
    <s v="laminate"/>
    <s v="finger"/>
    <s v="22 ± 1℃ "/>
    <s v="40% ± 5%"/>
    <s v="liquid_x000a_"/>
    <m/>
    <s v="dry"/>
    <s v=" One transfer trial consisted of 6 transfer events using the index, middle, and ring fingers of both hands for each surface type. "/>
    <s v="Area: 1-cm2 inoculum zone_x000a_Time:10 seconds _x000a_Pressure: 1.0 kg/cm2 of average pressure (range, 900 g/cm2 to 1,200 g/cm2)"/>
    <s v="wash method"/>
    <m/>
    <m/>
    <s v="6.55%±5.48"/>
    <m/>
    <m/>
  </r>
  <r>
    <s v="Transfer efficiency of an enveloped virus, human coronavirus 229E, from various hard surface fomites to finger pads of the hands"/>
    <x v="3"/>
    <s v="Gerba, C.P., Leija, B.M., Ikner, L.A., Gundy, P., Rutala, W.A."/>
    <x v="4"/>
    <s v="N"/>
    <s v="human fingers"/>
    <s v="formica"/>
    <s v="finger"/>
    <s v="22 ± 1℃ "/>
    <s v="40% ± 5%"/>
    <s v="liquid_x000a_"/>
    <m/>
    <s v="dry"/>
    <s v=" One transfer trial consisted of 6 transfer events using the index, middle, and ring fingers of both hands for each surface type. "/>
    <s v="Area: 1-cm2 inoculum zone_x000a_Time:10 seconds _x000a_Pressure: 1.0 kg/cm2 of average pressure (range, 900 g/cm2 to 1,200 g/cm2)"/>
    <s v="wash method"/>
    <m/>
    <m/>
    <s v="25.38%±28.4"/>
    <m/>
    <m/>
  </r>
  <r>
    <s v="Human coronaviruses do not transfer efficiently between surfaces in the absence of organic materials"/>
    <x v="3"/>
    <s v="Dallner, M., Harlow, J., Nasheri, N."/>
    <x v="5"/>
    <s v="Y"/>
    <s v="gloved hand"/>
    <s v="finger"/>
    <s v="apple"/>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no transfer"/>
    <m/>
    <m/>
  </r>
  <r>
    <s v="Human coronaviruses do not transfer efficiently between surfaces in the absence of organic materials"/>
    <x v="3"/>
    <s v="Dallner, M., Harlow, J., Nasheri, N."/>
    <x v="5"/>
    <s v="Y"/>
    <s v="gloved hand"/>
    <s v="finger"/>
    <s v="cucumber"/>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no transfer"/>
    <m/>
    <m/>
  </r>
  <r>
    <s v="Human coronaviruses do not transfer efficiently between surfaces in the absence of organic materials"/>
    <x v="3"/>
    <s v="Dallner, M., Harlow, J., Nasheri, N."/>
    <x v="5"/>
    <s v="Y"/>
    <s v="gloved hand"/>
    <s v="finger"/>
    <s v="SS304 "/>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no transfer"/>
    <m/>
    <m/>
  </r>
  <r>
    <s v="Human coronaviruses do not transfer efficiently between surfaces in the absence of organic materials"/>
    <x v="3"/>
    <s v="Dallner, M., Harlow, J., Nasheri, N."/>
    <x v="5"/>
    <s v="Y"/>
    <s v="gloved hand"/>
    <s v="finger"/>
    <s v="HDPE"/>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no transfer"/>
    <m/>
    <m/>
  </r>
  <r>
    <s v="Human coronaviruses do not transfer efficiently between surfaces in the absence of organic materials"/>
    <x v="3"/>
    <s v="Dallner, M., Harlow, J., Nasheri, N."/>
    <x v="6"/>
    <s v="Y"/>
    <s v="gloved hand"/>
    <s v="finger"/>
    <s v="apple"/>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no transfer"/>
    <m/>
    <m/>
  </r>
  <r>
    <s v="Human coronaviruses do not transfer efficiently between surfaces in the absence of organic materials"/>
    <x v="3"/>
    <s v="Dallner, M., Harlow, J., Nasheri, N."/>
    <x v="6"/>
    <s v="Y"/>
    <s v="gloved hand"/>
    <s v="finger"/>
    <s v="cucumber"/>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no transfer"/>
    <m/>
    <m/>
  </r>
  <r>
    <s v="Human coronaviruses do not transfer efficiently between surfaces in the absence of organic materials"/>
    <x v="3"/>
    <s v="Dallner, M., Harlow, J., Nasheri, N."/>
    <x v="6"/>
    <s v="Y"/>
    <s v="gloved hand"/>
    <s v="finger"/>
    <s v="SS304 "/>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no transfer"/>
    <m/>
    <m/>
  </r>
  <r>
    <s v="Human coronaviruses do not transfer efficiently between surfaces in the absence of organic materials"/>
    <x v="3"/>
    <s v="Dallner, M., Harlow, J., Nasheri, N."/>
    <x v="6"/>
    <s v="Y"/>
    <s v="gloved hand"/>
    <s v="finger"/>
    <s v="HDPE"/>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no transfer"/>
    <m/>
    <m/>
  </r>
  <r>
    <s v="Human coronaviruses do not transfer efficiently between surfaces in the absence of organic materials"/>
    <x v="3"/>
    <s v="Dallner, M., Harlow, J., Nasheri, N."/>
    <x v="6"/>
    <s v="Y"/>
    <s v="gloved hand"/>
    <s v="finger"/>
    <s v="apple"/>
    <m/>
    <m/>
    <s v="liquid_x000a__x000a_A total of 100 µL of this dilution was placed onto the tip of each nitrile-gloved finger (20 µL) for a total concentration of 1.0 × 105 PFU/hand_x000a__x000a_use fecal materials as a transfer matrix"/>
    <m/>
    <s v="dry"/>
    <s v="Contaminated hand touch surface for 10s, and swab the finger"/>
    <s v="Time:10s"/>
    <s v="swab"/>
    <s v="%transfer efficiency=recovered infectious viral concentration from surface/ recovered infectious viral concentration from hands"/>
    <m/>
    <s v="15.51 ± 6.09"/>
    <m/>
    <m/>
  </r>
  <r>
    <s v="Human coronaviruses do not transfer efficiently between surfaces in the absence of organic materials"/>
    <x v="3"/>
    <s v="Dallner, M., Harlow, J., Nasheri, N."/>
    <x v="6"/>
    <s v="Y"/>
    <s v="gloved hand"/>
    <s v="finger"/>
    <s v="cucumber"/>
    <m/>
    <m/>
    <s v="liquid_x000a__x000a_A total of 100 µL of this dilution was placed onto the tip of each nitrile-gloved finger (20 µL) for a total concentration of 1.0 × 105 PFU/hand_x000a__x000a_use fecal materials as a transfer matrix"/>
    <m/>
    <s v="dry"/>
    <s v="Contaminated hand touch surface for 10s, and swab the finger"/>
    <s v="Time:10s"/>
    <s v="swab"/>
    <s v="%transfer efficiency=recovered infectious viral concentration from surface/ recovered infectious viral concentration from hands"/>
    <m/>
    <s v="19.82 ± 6.09"/>
    <m/>
    <m/>
  </r>
  <r>
    <s v="Human coronaviruses do not transfer efficiently between surfaces in the absence of organic materials"/>
    <x v="3"/>
    <s v="Dallner, M., Harlow, J., Nasheri, N."/>
    <x v="6"/>
    <s v="Y"/>
    <s v="gloved hand"/>
    <s v="finger"/>
    <s v="SS304 "/>
    <m/>
    <m/>
    <s v="liquid_x000a__x000a_A total of 100 µL of this dilution was placed onto the tip of each nitrile-gloved finger (20 µL) for a total concentration of 1.0 × 105 PFU/hand_x000a__x000a_use fecal materials as a transfer matrix"/>
    <m/>
    <s v="dry"/>
    <s v="Contaminated hand touch surface for 10s, and swab the finger"/>
    <s v="Time:10s"/>
    <s v="swab"/>
    <s v="%transfer efficiency=recovered infectious viral concentration from surface/ recovered infectious viral concentration from hands"/>
    <m/>
    <s v="0.52 ± 0.00"/>
    <m/>
    <m/>
  </r>
  <r>
    <s v="Human coronaviruses do not transfer efficiently between surfaces in the absence of organic materials"/>
    <x v="3"/>
    <s v="Dallner, M., Harlow, J., Nasheri, N."/>
    <x v="6"/>
    <s v="Y"/>
    <s v="gloved hand"/>
    <s v="finger"/>
    <s v="HDPE"/>
    <m/>
    <m/>
    <s v="liquid_x000a__x000a_A total of 100 µL of this dilution was placed onto the tip of each nitrile-gloved finger (20 µL) for a total concentration of 1.0 × 105 PFU/hand_x000a__x000a_use fecal materials as a transfer matrix"/>
    <m/>
    <s v="dry"/>
    <s v="Contaminated hand touch surface for 10s, and swab the finger"/>
    <s v="Time:10s"/>
    <s v="swab"/>
    <s v="%transfer efficiency=recovered infectious viral concentration from surface/ recovered infectious viral concentration from hands"/>
    <m/>
    <s v="no transfer"/>
    <m/>
    <m/>
  </r>
  <r>
    <s v="Human coronaviruses do not transfer efficiently between surfaces in the absence of organic materials"/>
    <x v="3"/>
    <s v="Dallner, M., Harlow, J., Nasheri, N."/>
    <x v="1"/>
    <s v="Y"/>
    <s v="gloved hand"/>
    <s v="finger"/>
    <s v="apple"/>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0.33 ± 0.03"/>
    <m/>
    <m/>
  </r>
  <r>
    <s v="Human coronaviruses do not transfer efficiently between surfaces in the absence of organic materials"/>
    <x v="3"/>
    <s v="Dallner, M., Harlow, J., Nasheri, N."/>
    <x v="1"/>
    <s v="Y"/>
    <s v="gloved hand"/>
    <s v="finger"/>
    <s v="cucumber"/>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5.95 ± 2.05"/>
    <m/>
    <m/>
  </r>
  <r>
    <s v="Human coronaviruses do not transfer efficiently between surfaces in the absence of organic materials"/>
    <x v="3"/>
    <s v="Dallner, M., Harlow, J., Nasheri, N."/>
    <x v="1"/>
    <s v="Y"/>
    <s v="gloved hand"/>
    <s v="finger"/>
    <s v="SS304 "/>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9.19 ± 0.68"/>
    <m/>
    <m/>
  </r>
  <r>
    <s v="Human coronaviruses do not transfer efficiently between surfaces in the absence of organic materials"/>
    <x v="3"/>
    <s v="Dallner, M., Harlow, J., Nasheri, N."/>
    <x v="1"/>
    <s v="Y"/>
    <s v="gloved hand"/>
    <s v="finger"/>
    <s v="HDPE"/>
    <m/>
    <m/>
    <s v="liquid_x000a__x000a_A total of 100 µL of this dilution was placed onto the tip of each nitrile-gloved finger (20 µL) for a total concentration of 1.0 × 105 PFU/hand"/>
    <m/>
    <s v="dry"/>
    <s v="Contaminated hand touch surface for 10s, and swab the finger"/>
    <s v="Time:10s"/>
    <s v="swab"/>
    <s v="%transfer efficiency=recovered infectious viral concentration from surface/ recovered infectious viral concentration from hands"/>
    <m/>
    <s v="no transfer"/>
    <m/>
    <m/>
  </r>
  <r>
    <s v="SARS-CoV-2 virus transfers to skin through contact with contaminated solids"/>
    <x v="3"/>
    <s v="Behzadinasab, S., Chin, A.W.H., Hosseini, M., Poon, L.L.M., Ducker, W.A."/>
    <x v="3"/>
    <s v="N"/>
    <s v="artificial finger"/>
    <s v="glass"/>
    <s v="finger"/>
    <s v="22-23 °C"/>
    <s v="60-70%"/>
    <s v="liquid_x000a__x000a_A 1 µL droplet of SARS-CoV-2 suspension at log10 7.8 TCID50/ml was placed on each test solid_x000a_"/>
    <m/>
    <s v="dry"/>
    <s v="artificial skin was contacted to the test solid after waiting for 30 min"/>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artificial finger"/>
    <s v="SS304 "/>
    <s v="finger"/>
    <s v="22-23 °C"/>
    <s v="60-70%"/>
    <s v="liquid_x000a__x000a_A 1 µL droplet of SARS-CoV-2 suspension at log10 7.8 TCID50/ml was placed on each test solid_x000a_"/>
    <m/>
    <s v="dry"/>
    <s v="artificial skin was contacted to the test solid after waiting for 30 min"/>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artificial finger"/>
    <s v="teflon"/>
    <s v="finger"/>
    <s v="22-23 °C"/>
    <s v="60-70%"/>
    <s v="liquid_x000a__x000a_A 1 µL droplet of SARS-CoV-2 suspension at log10 7.8 TCID50/ml was placed on each test solid_x000a_"/>
    <m/>
    <s v="dry"/>
    <s v="artificial skin was contacted to the test solid after waiting for 30 min"/>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artificial finger"/>
    <s v="tissue"/>
    <s v="finger"/>
    <s v="22-23 °C"/>
    <s v="60-70%"/>
    <s v="liquid_x000a__x000a_A 1 µL droplet of SARS-CoV-2 suspension at log10 7.8 TCID50/ml was placed on each test solid_x000a_"/>
    <m/>
    <s v="dry"/>
    <s v="artificial skin was contacted to the test solid after waiting for 30 min"/>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artificial finger"/>
    <s v="wood"/>
    <s v="finger"/>
    <s v="22-23 °C"/>
    <s v="60-70%"/>
    <s v="liquid_x000a__x000a_A 1 µL droplet of SARS-CoV-2 suspension at log10 7.8 TCID50/ml was placed on each test solid_x000a_"/>
    <m/>
    <s v="dry"/>
    <s v="artificial skin was contacted to the test solid after waiting for 30 min"/>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artificial finger"/>
    <s v="por. glass"/>
    <s v="finger"/>
    <s v="22-23 °C"/>
    <s v="60-70%"/>
    <s v="liquid_x000a__x000a_A 1 µL droplet of SARS-CoV-2 suspension at log10 7.8 TCID50/ml was placed on each test solid_x000a_"/>
    <m/>
    <s v="dry"/>
    <s v="artificial skin was contacted to the test solid after waiting for 30 min"/>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artificial finger"/>
    <s v="paper"/>
    <s v="finger"/>
    <s v="22-23 °C"/>
    <s v="60-70%"/>
    <s v="liquid_x000a__x000a_A 1 µL droplet of SARS-CoV-2 suspension at log10 7.8 TCID50/ml was placed on each test solid_x000a_"/>
    <m/>
    <s v="dry"/>
    <s v="artificial skin was contacted to the test solid after waiting for 30 min"/>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artificial finger"/>
    <s v="artificial skin"/>
    <s v="finger"/>
    <s v="22-23 °C"/>
    <s v="60-70%"/>
    <s v="liquid_x000a__x000a_A 1 µL droplet of SARS-CoV-2 suspension at log10 7.8 TCID50/ml was placed on each test solid_x000a_"/>
    <m/>
    <s v="dry"/>
    <s v="artificial skin was contacted to the test solid after waiting for 30 min"/>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Vitro-skin, artificial finger"/>
    <s v="glass"/>
    <s v="finger"/>
    <s v="22-23 °C"/>
    <s v="60-70%"/>
    <s v="liquid_x000a__x000a_A 1 µL droplet of SARS-CoV-2 suspension at log10 7.8 TCID50/ml was placed on each test solid_x000a_"/>
    <m/>
    <s v="wet"/>
    <s v="artificial skin was contacted to the test solid after waiting for 10s"/>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n v="0.126"/>
    <m/>
    <m/>
  </r>
  <r>
    <s v="SARS-CoV-2 virus transfers to skin through contact with contaminated solids"/>
    <x v="3"/>
    <s v="Behzadinasab, S., Chin, A.W.H., Hosseini, M., Poon, L.L.M., Ducker, W.A."/>
    <x v="3"/>
    <s v="N"/>
    <s v="Vitro-skin, artificial finger"/>
    <s v="SS304 "/>
    <s v="finger"/>
    <s v="22-23 °C"/>
    <s v="60-70%"/>
    <s v="liquid_x000a__x000a_A 1 µL droplet of SARS-CoV-2 suspension at log10 7.8 TCID50/ml was placed on each test solid_x000a_"/>
    <m/>
    <s v="wet"/>
    <s v="artificial skin was contacted to the test solid after waiting for 10s"/>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n v="0.151"/>
    <m/>
    <m/>
  </r>
  <r>
    <s v="SARS-CoV-2 virus transfers to skin through contact with contaminated solids"/>
    <x v="3"/>
    <s v="Behzadinasab, S., Chin, A.W.H., Hosseini, M., Poon, L.L.M., Ducker, W.A."/>
    <x v="3"/>
    <s v="N"/>
    <s v="Vitro-skin, artificial finger"/>
    <s v="teflon"/>
    <s v="finger"/>
    <s v="22-23 °C"/>
    <s v="60-70%"/>
    <s v="liquid_x000a__x000a_A 1 µL droplet of SARS-CoV-2 suspension at log10 7.8 TCID50/ml was placed on each test solid_x000a_"/>
    <m/>
    <s v="wet"/>
    <s v="artificial skin was contacted to the test solid after waiting for 10s"/>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Vitro-skin, artificial finger"/>
    <s v="tissue"/>
    <s v="finger"/>
    <s v="22-23 °C"/>
    <s v="60-70%"/>
    <s v="liquid_x000a__x000a_A 1 µL droplet of SARS-CoV-2 suspension at log10 7.8 TCID50/ml was placed on each test solid_x000a_"/>
    <m/>
    <s v="wet"/>
    <s v="artificial skin was contacted to the test solid after waiting for 10s"/>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Vitro-skin, artificial finger"/>
    <s v="wood"/>
    <s v="finger"/>
    <s v="22-23 °C"/>
    <s v="60-70%"/>
    <s v="liquid_x000a__x000a_A 1 µL droplet of SARS-CoV-2 suspension at log10 7.8 TCID50/ml was placed on each test solid_x000a_"/>
    <m/>
    <s v="wet"/>
    <s v="artificial skin was contacted to the test solid after waiting for 10s"/>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Vitro-skin, artificial finger"/>
    <s v="por. glass"/>
    <s v="finger"/>
    <s v="22-23 °C"/>
    <s v="60-70%"/>
    <s v="liquid_x000a__x000a_A 1 µL droplet of SARS-CoV-2 suspension at log10 7.8 TCID50/ml was placed on each test solid_x000a_"/>
    <m/>
    <s v="wet"/>
    <s v="artificial skin was contacted to the test solid after waiting for 10s"/>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Vitro-skin, artificial finger"/>
    <s v="paper"/>
    <s v="finger"/>
    <s v="22-23 °C"/>
    <s v="60-70%"/>
    <s v="liquid_x000a__x000a_A 1 µL droplet of SARS-CoV-2 suspension at log10 7.8 TCID50/ml was placed on each test solid_x000a_"/>
    <m/>
    <s v="wet"/>
    <s v="artificial skin was contacted to the test solid after waiting for 10s"/>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SARS-CoV-2 virus transfers to skin through contact with contaminated solids"/>
    <x v="3"/>
    <s v="Behzadinasab, S., Chin, A.W.H., Hosseini, M., Poon, L.L.M., Ducker, W.A."/>
    <x v="3"/>
    <s v="N"/>
    <s v="Vitro-skin, artificial finger"/>
    <s v="artificial skin"/>
    <s v="finger"/>
    <s v="22-23 °C"/>
    <s v="60-70%"/>
    <s v="liquid_x000a__x000a_A 1 µL droplet of SARS-CoV-2 suspension at log10 7.8 TCID50/ml was placed on each test solid_x000a_"/>
    <m/>
    <s v="wet"/>
    <s v="artificial skin was contacted to the test solid after waiting for 10s"/>
    <s v="Force:3N_x000a_Time:5s_x000a_loading weight:299.2 ± 1.2 g_x000a_Contact area:1.2cm*0.3 cm_x000a_pressure:1atm"/>
    <s v="artificial skin is soaked in the virus transport medium liquid for recovery"/>
    <s v="T=(Nfinger/Ninitial)*(1/R)*100%"/>
    <s v="where Nfinger is the infectivity measured from liquid extracted from the finger after contact with the solid, as measured by TCID50 assay in Vero E6 (African green monkey) cells, and Ninitial is the infectivity measured in the droplet that was initially placed on the test solid. R is the recovery rate for extracting virus from the finger. "/>
    <m/>
    <m/>
    <m/>
  </r>
  <r>
    <s v="Transfer Rate of Enveloped and Nonenveloped Viruses between Fingerpads and Surfaces"/>
    <x v="3"/>
    <s v="Anderson, C.E., Boehm, A.B."/>
    <x v="7"/>
    <s v="N"/>
    <s v="human fingers"/>
    <s v="SS304 "/>
    <s v="finger"/>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2 ± 0.15"/>
    <m/>
    <m/>
  </r>
  <r>
    <s v="Transfer Rate of Enveloped and Nonenveloped Viruses between Fingerpads and Surfaces"/>
    <x v="3"/>
    <s v="Anderson, C.E., Boehm, A.B."/>
    <x v="7"/>
    <s v="N"/>
    <s v="human fingers"/>
    <s v="plastic"/>
    <s v="finger"/>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20  ± 0.14"/>
    <m/>
    <m/>
  </r>
  <r>
    <s v="Transfer Rate of Enveloped and Nonenveloped Viruses between Fingerpads and Surfaces"/>
    <x v="3"/>
    <s v="Anderson, C.E., Boehm, A.B."/>
    <x v="7"/>
    <s v="N"/>
    <s v="human fingers"/>
    <s v="wood"/>
    <s v="finger"/>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08 ± 0.1"/>
    <m/>
    <m/>
  </r>
  <r>
    <s v="Transfer Rate of Enveloped and Nonenveloped Viruses between Fingerpads and Surfaces"/>
    <x v="3"/>
    <s v="Anderson, C.E., Boehm, A.B."/>
    <x v="7"/>
    <s v="N"/>
    <s v="human fingers"/>
    <s v="finger"/>
    <s v="SS304 "/>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22 ± 0.15"/>
    <m/>
    <m/>
  </r>
  <r>
    <s v="Transfer Rate of Enveloped and Nonenveloped Viruses between Fingerpads and Surfaces"/>
    <x v="3"/>
    <s v="Anderson, C.E., Boehm, A.B."/>
    <x v="7"/>
    <s v="N"/>
    <s v="human fingers"/>
    <s v="finger"/>
    <s v="plastic"/>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15 ± 0.12"/>
    <m/>
    <m/>
  </r>
  <r>
    <s v="Transfer Rate of Enveloped and Nonenveloped Viruses between Fingerpads and Surfaces"/>
    <x v="3"/>
    <s v="Anderson, C.E., Boehm, A.B."/>
    <x v="7"/>
    <s v="N"/>
    <s v="human fingers"/>
    <s v="finger"/>
    <s v="wood"/>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07 ± 0.06"/>
    <m/>
    <m/>
  </r>
  <r>
    <s v="Transfer Rate of Enveloped and Nonenveloped Viruses between Fingerpads and Surfaces"/>
    <x v="3"/>
    <s v="Anderson, C.E., Boehm, A.B."/>
    <x v="7"/>
    <s v="N"/>
    <s v="human fingers"/>
    <s v="SS304 "/>
    <s v="finger"/>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23 ± 0.19"/>
    <m/>
    <m/>
  </r>
  <r>
    <s v="Transfer Rate of Enveloped and Nonenveloped Viruses between Fingerpads and Surfaces"/>
    <x v="3"/>
    <s v="Anderson, C.E., Boehm, A.B."/>
    <x v="7"/>
    <s v="N"/>
    <s v="human fingers"/>
    <s v="plastic"/>
    <s v="finger"/>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28 ± 0.23"/>
    <m/>
    <m/>
  </r>
  <r>
    <s v="Transfer Rate of Enveloped and Nonenveloped Viruses between Fingerpads and Surfaces"/>
    <x v="3"/>
    <s v="Anderson, C.E., Boehm, A.B."/>
    <x v="7"/>
    <s v="N"/>
    <s v="human fingers"/>
    <s v="wood"/>
    <s v="finger"/>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05 ± 0.07"/>
    <m/>
    <m/>
  </r>
  <r>
    <s v="Transfer Rate of Enveloped and Nonenveloped Viruses between Fingerpads and Surfaces"/>
    <x v="3"/>
    <s v="Anderson, C.E., Boehm, A.B."/>
    <x v="7"/>
    <s v="N"/>
    <s v="human fingers"/>
    <s v="finger"/>
    <s v="SS304 "/>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18 ± 0.20"/>
    <m/>
    <m/>
  </r>
  <r>
    <s v="Transfer Rate of Enveloped and Nonenveloped Viruses between Fingerpads and Surfaces"/>
    <x v="3"/>
    <s v="Anderson, C.E., Boehm, A.B."/>
    <x v="7"/>
    <s v="N"/>
    <s v="human fingers"/>
    <s v="finger"/>
    <s v="plastic"/>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17 ± 0.19"/>
    <m/>
    <m/>
  </r>
  <r>
    <s v="Transfer Rate of Enveloped and Nonenveloped Viruses between Fingerpads and Surfaces"/>
    <x v="3"/>
    <s v="Anderson, C.E., Boehm, A.B."/>
    <x v="7"/>
    <s v="N"/>
    <s v="human fingers"/>
    <s v="finger"/>
    <s v="wood"/>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13 ± 0.14"/>
    <m/>
    <m/>
  </r>
  <r>
    <s v="Transfer Rate of Enveloped and Nonenveloped Viruses between Fingerpads and Surfaces"/>
    <x v="3"/>
    <s v="Anderson, C.E., Boehm, A.B."/>
    <x v="8"/>
    <s v="N"/>
    <s v="human fingers"/>
    <s v="SS304 "/>
    <s v="finger"/>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37 ± 0.12"/>
    <m/>
    <m/>
  </r>
  <r>
    <s v="Transfer Rate of Enveloped and Nonenveloped Viruses between Fingerpads and Surfaces"/>
    <x v="3"/>
    <s v="Anderson, C.E., Boehm, A.B."/>
    <x v="8"/>
    <s v="N"/>
    <s v="human fingers"/>
    <s v="plastic"/>
    <s v="finger"/>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4 ± 0.18"/>
    <m/>
    <m/>
  </r>
  <r>
    <s v="Transfer Rate of Enveloped and Nonenveloped Viruses between Fingerpads and Surfaces"/>
    <x v="3"/>
    <s v="Anderson, C.E., Boehm, A.B."/>
    <x v="8"/>
    <s v="N"/>
    <s v="human fingers"/>
    <s v="wood"/>
    <s v="finger"/>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33 ± 0.2"/>
    <m/>
    <m/>
  </r>
  <r>
    <s v="Transfer Rate of Enveloped and Nonenveloped Viruses between Fingerpads and Surfaces"/>
    <x v="3"/>
    <s v="Anderson, C.E., Boehm, A.B."/>
    <x v="8"/>
    <s v="N"/>
    <s v="human fingers"/>
    <s v="finger"/>
    <s v="SS304 "/>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18 ± 0.17"/>
    <m/>
    <m/>
  </r>
  <r>
    <s v="Transfer Rate of Enveloped and Nonenveloped Viruses between Fingerpads and Surfaces"/>
    <x v="3"/>
    <s v="Anderson, C.E., Boehm, A.B."/>
    <x v="8"/>
    <s v="N"/>
    <s v="human fingers"/>
    <s v="finger"/>
    <s v="plastic"/>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15 ± 0.17"/>
    <m/>
    <m/>
  </r>
  <r>
    <s v="Transfer Rate of Enveloped and Nonenveloped Viruses between Fingerpads and Surfaces"/>
    <x v="3"/>
    <s v="Anderson, C.E., Boehm, A.B."/>
    <x v="8"/>
    <s v="N"/>
    <s v="human fingers"/>
    <s v="finger"/>
    <s v="wood"/>
    <s v="20.8-21.9 °C"/>
    <s v="13-74%"/>
    <s v="liquid_x000a_"/>
    <m/>
    <s v="wet"/>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21 ± 0.18"/>
    <m/>
    <m/>
  </r>
  <r>
    <s v="Transfer Rate of Enveloped and Nonenveloped Viruses between Fingerpads and Surfaces"/>
    <x v="3"/>
    <s v="Anderson, C.E., Boehm, A.B."/>
    <x v="8"/>
    <s v="N"/>
    <s v="human fingers"/>
    <s v="SS304 "/>
    <s v="finger"/>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34 ± 0.12"/>
    <m/>
    <m/>
  </r>
  <r>
    <s v="Transfer Rate of Enveloped and Nonenveloped Viruses between Fingerpads and Surfaces"/>
    <x v="3"/>
    <s v="Anderson, C.E., Boehm, A.B."/>
    <x v="8"/>
    <s v="N"/>
    <s v="human fingers"/>
    <s v="plastic"/>
    <s v="finger"/>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37 ± 0.14"/>
    <m/>
    <m/>
  </r>
  <r>
    <s v="Transfer Rate of Enveloped and Nonenveloped Viruses between Fingerpads and Surfaces"/>
    <x v="3"/>
    <s v="Anderson, C.E., Boehm, A.B."/>
    <x v="8"/>
    <s v="N"/>
    <s v="human fingers"/>
    <s v="wood"/>
    <s v="finger"/>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3 ± 0.18"/>
    <m/>
    <m/>
  </r>
  <r>
    <s v="Transfer Rate of Enveloped and Nonenveloped Viruses between Fingerpads and Surfaces"/>
    <x v="3"/>
    <s v="Anderson, C.E., Boehm, A.B."/>
    <x v="8"/>
    <s v="N"/>
    <s v="human fingers"/>
    <s v="finger"/>
    <s v="SS304 "/>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13 ±0.12"/>
    <m/>
    <m/>
  </r>
  <r>
    <s v="Transfer Rate of Enveloped and Nonenveloped Viruses between Fingerpads and Surfaces"/>
    <x v="3"/>
    <s v="Anderson, C.E., Boehm, A.B."/>
    <x v="8"/>
    <s v="N"/>
    <s v="human fingers"/>
    <s v="finger"/>
    <s v="plastic"/>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16 ±0.16"/>
    <m/>
    <m/>
  </r>
  <r>
    <s v="Transfer Rate of Enveloped and Nonenveloped Viruses between Fingerpads and Surfaces"/>
    <x v="3"/>
    <s v="Anderson, C.E., Boehm, A.B."/>
    <x v="8"/>
    <s v="N"/>
    <s v="human fingers"/>
    <s v="finger"/>
    <s v="wood"/>
    <s v="20.8-21.9 °C"/>
    <s v="13-74%"/>
    <s v="liquid_x000a_"/>
    <m/>
    <s v="dry"/>
    <m/>
    <s v="Pressure: 0.25kpa_x000a_time:10s_x000a_"/>
    <s v="swab"/>
    <s v="r=RR/(RR+RD)"/>
    <s v="In this equation, the transfer rate (r) is defined as the mean number of PFU times the appropriate dilution factor measured on the recipient surface (RR) divided by the sum of the mean number of PFU times the appropriate dilution factors recovered from both the recipient surface and donor surface (RD)."/>
    <s v="0.22 ±0.17"/>
    <m/>
    <m/>
  </r>
  <r>
    <s v="Bacterial transfer to fingertips during sequential surface contacts with and without gloves"/>
    <x v="4"/>
    <s v="King, M.-F., López-García, M., Atedoghu, K.P., Zhang, N., Wilson, A.M., Weterings, M., Hiwar, W., Dancer, S.J., Noakes, C.J., Fletcher, L.A."/>
    <x v="9"/>
    <s v="Y"/>
    <s v="human fingers"/>
    <s v="plastic"/>
    <s v="finger"/>
    <m/>
    <m/>
    <s v="liquid_x000a__x000a_A 100-μL aliquot of culture solution was pipetted onto the marked coupons, spread out using a sterile spreader, and allowed to air-dry at 21°C ± 1°C and 48% ± 2% relative humidity for 60 minutes._x000a_"/>
    <m/>
    <s v="dry"/>
    <s v="Participants were asked to touch a sequence of up to eight E coli inoculated plastic coupons using each of their fingers in turn."/>
    <s v="Time:1s_x000a_loading weight:50 g (±5 g) "/>
    <s v="swab"/>
    <m/>
    <s v="transfer efficiency (λ) represents the ratio of the number of bacteria recovered from the finger after contact with the inoculated surface divided by the number of bacteria present on the surface during the contact. "/>
    <s v="49 ± 12%"/>
    <s v="data!A71"/>
    <m/>
  </r>
  <r>
    <s v="Bacterial transfer to fingertips during sequential surface contacts with and without gloves"/>
    <x v="4"/>
    <s v="King, M.-F., López-García, M., Atedoghu, K.P., Zhang, N., Wilson, A.M., Weterings, M., Hiwar, W., Dancer, S.J., Noakes, C.J., Fletcher, L.A."/>
    <x v="9"/>
    <s v="Y"/>
    <s v="gloved hand"/>
    <s v="plastic"/>
    <s v="finger"/>
    <m/>
    <m/>
    <s v="liquid_x000a__x000a_A 100-μL aliquot of culture solution was pipetted onto the marked coupons, spread out using a sterile spreader, and allowed to air-dry at 21°C ± 1°C and 48% ± 2% relative humidity for 60 minutes._x000a_"/>
    <m/>
    <s v="dry"/>
    <s v="Participants were asked to touch a sequence of up to eight E coli inoculated plastic coupons using each of their fingers in turn."/>
    <s v="Time:1s_x000a_loading weight:50 g (±5 g) "/>
    <s v="swab"/>
    <m/>
    <s v="transfer efficiency (λ) represents the ratio of the number of bacteria recovered from the finger after contact with the inoculated surface divided by the number of bacteria present on the surface during the contact. "/>
    <s v="30 ± 10%"/>
    <s v="data!A71"/>
    <m/>
  </r>
  <r>
    <s v="Evaluating a transfer gradient assumption in a fomite-mediated microbial transmission model using an experimental and Bayesian approach"/>
    <x v="4"/>
    <s v="Wilson, A M, King, M F, López-García, M, Weir, M H, Sexton, J D, Canales, R A, Kostov, G E, Julian, T R, Noakes, C J, Reynolds, K A."/>
    <x v="10"/>
    <s v="N"/>
    <s v="human fingers"/>
    <s v="finger with MS2 inoculated"/>
    <s v="porous (unsealed), hard ceramic tile with ΦX174 inoculated"/>
    <s v="17.4-23.6°C"/>
    <s v="13-31%"/>
    <s v="liquid_x000a__x000a_Both index fingertips were inoculated with 10 µl of the virus. The pipette tip for inoculating the fingertip was used to spread the inoculation liquid evenly over the surface of the fingertip up to the first knuckle from the fingertip. Two separate 10 µl dots of virus were placed on the autoclaved ceramic tile._x000a_"/>
    <m/>
    <s v="dry"/>
    <s v="The left fingertip was swabbed to represent the concentration onthe fingertip before the fingertip-to-surface contact and after inoculum drying. The participant then made a 1 s contact using the right fingertip with the un-swabbed inoculated area on the ceramic tile."/>
    <s v="Time:1s_x000a_loading weight:700-1500g"/>
    <s v="swab"/>
    <s v="TEf recoverable=(Cf observed,k,MS2 + Cf observed,k,ΦX174)/(Cf observed,k,MS2 + Cf observed,k,ΦX174+Cs observed,k,MS2 + Cs observed,k,ΦX174)_x000a__x000a_TEs recoverable=(Cs observed,k,MS2 + Cs observed,k,ΦX174)/(Cf observed,k,MS2 + Cf observed,k,ΦX174+Cs observed,k,MS2 + Cs observed,k,ΦX174)"/>
    <s v="where 𝑇𝐸𝑓recoverable is the recoverable fingertip transfer efficiency (fraction), 𝑇𝐸𝑠recoverable is the recoverable surface transfer efficiency (fraction) and 𝐶𝑓observed,𝑘,MS2and𝐶𝑓observed,𝑘,𝛷𝑋174 are the observed MS2 and ΦX174 concentrations on the fingertip, respectively, after the fingertip-to-surface contact. 𝐶𝑠observed,𝑘,MS2 and 𝐶𝑠observed,𝑘,𝛷𝑋174 are the observed MS2 and ΦX174 concentrations on the surface, respectively, after the fingertip-to-surface contact."/>
    <s v="fingertip &gt; surface(n=8): 9.35 × 10^(−1)± 1.10 × 10^(0)_x000a__x000a_fingertip &lt; surface(n=8): 2.46 × 10^(−2)± 2.97 × 10^(0)_x000a__x000a_all trials(n= 16): 1.51 × 10^(−1)± 7.55 × 10^(0)"/>
    <s v="data!A76"/>
    <m/>
  </r>
  <r>
    <s v="New sequential-touch method to determine bacterial contact transfer rate from finger to surface"/>
    <x v="5"/>
    <s v="Zhao, P., Li, Y."/>
    <x v="11"/>
    <s v="N"/>
    <s v="human fingers"/>
    <s v="finger"/>
    <s v="glass"/>
    <s v="22°C±1°C"/>
    <s v="65-75%"/>
    <s v="liquid_x000a__x000a_ A 2-μl suspension of undiluted (or a 10-fold dilution) as the high (or low) concentration was dropped on the thumb and spread over an area of approximately 1 cm2 with the pipette tip, resulting in an inoculated thumb with 200–2000 CFU as the inoculation of high concentration and 20–200 CFU as the inoculation of low concentration. _x000a_"/>
    <m/>
    <s v="dry"/>
    <s v="The touch was performed between the thumb and 30 slides in sequence as a set of sequential-touch trials. "/>
    <s v="Time:10s_x000a_loading weight: 800g (±40g)_x000a_contact area: 3.6 cm2"/>
    <s v="The bacteria on the slide were cultured in situ"/>
    <s v="τ =ΔC/C"/>
    <s v="where τ is the transfer rate in a single touch, ΔC the number of bacteria transferred during the touch and C the initial number of bacteria on the thumb before the touching experiment."/>
    <s v="12.9% ± 3.84%"/>
    <s v="data!A81"/>
    <m/>
  </r>
  <r>
    <s v="Effect of poly-hexamethylene biguanide hydrochloride (PHMB) treated non-sterile medical gloves upon the transmission of Streptococcus pyogenes, carbapenem-resistant E-coli, MRSA and Klebsiella pneumoniae from contact surfaces"/>
    <x v="6"/>
    <s v="Ali, S, Wilson, A P R."/>
    <x v="12"/>
    <s v="Y"/>
    <s v="gloved hand"/>
    <s v="hand"/>
    <s v="computer keyboard key"/>
    <m/>
    <m/>
    <s v="liquid _x000a__x000a_Marked-areas were inoculated with 10uL (~104cfu) of the test organism (S. pyogenes, CREC, MRSA or K. pneumoniae) suspended in a soil solution (0.5% BSA or sterile horse blood) or in sterile distilled water (DW; control) and incubated at room temperature."/>
    <m/>
    <s v="wet"/>
    <s v="The inoculated gloves were donned by the investigator either immediately (wet inoculum) or after allowing the inoculum to dry (15 min incubation at room temperature) and the seeded finger-pad pressed onto an un-inoculated recipient surface (computer key) for one second."/>
    <s v="time: 1s"/>
    <s v="swab"/>
    <m/>
    <m/>
    <m/>
    <s v="https://www.ncbi.nlm.nih.gov/pmc/articles/PMC5559802/table/Tab2/?report=objectonly"/>
    <s v="https://www.ncbi.nlm.nih.gov/pmc/articles/PMC5559802/"/>
  </r>
  <r>
    <s v="Effect of poly-hexamethylene biguanide hydrochloride (PHMB) treated non-sterile medical gloves upon the transmission of Streptococcus pyogenes, carbapenem-resistant E-coli, MRSA and Klebsiella pneumoniae from contact surfaces"/>
    <x v="6"/>
    <s v="Ali, S, Wilson, A P R."/>
    <x v="12"/>
    <s v="Y"/>
    <s v="gloved hand"/>
    <s v="hand"/>
    <s v="computer keyboard key"/>
    <m/>
    <m/>
    <s v="liquid _x000a__x000a_Marked-areas were inoculated with 10uL (~104cfu) of the test organism (S. pyogenes, CREC, MRSA or K. pneumoniae) suspended in a soil solution (0.5% BSA or sterile horse blood) or in sterile distilled water (DW; control) and incubated at room temperature."/>
    <m/>
    <s v="dry 15min"/>
    <s v="The inoculated gloves were donned by the investigator either immediately (wet inoculum) or after allowing the inoculum to dry (15 min incubation at room temperature) and the seeded finger-pad pressed onto an un-inoculated recipient surface (computer key) for one second."/>
    <s v="time: 1s"/>
    <s v="swab"/>
    <m/>
    <m/>
    <m/>
    <m/>
    <m/>
  </r>
  <r>
    <s v="Effect of poly-hexamethylene biguanide hydrochloride (PHMB) treated non-sterile medical gloves upon the transmission of Streptococcus pyogenes, carbapenem-resistant E-coli, MRSA and Klebsiella pneumoniae from contact surfaces"/>
    <x v="6"/>
    <s v="Ali, S, Wilson, A P R."/>
    <x v="12"/>
    <s v="Y"/>
    <s v="gloved hand"/>
    <s v="computer keyboard key"/>
    <s v="hand"/>
    <m/>
    <m/>
    <s v="liquid _x000a__x000a_Marked-areas were inoculated with 10uL (~104cfu) of the test organism (S. pyogenes, CREC, MRSA or K. pneumoniae) suspended in a soil solution (0.5% BSA or sterile horse blood) or in sterile distilled water (DW; control) and incubated at room temperature."/>
    <m/>
    <s v="wet"/>
    <s v="The inoculated gloves were donned by the investigator either immediately (wet inoculum) or after allowing the inoculum to dry (15 min incubation at room temperature) and the seeded finger-pad pressed onto an un-inoculated recipient surface (computer key) for one second."/>
    <s v="time: 1s"/>
    <s v="swab"/>
    <m/>
    <m/>
    <m/>
    <m/>
    <m/>
  </r>
  <r>
    <s v="Effect of poly-hexamethylene biguanide hydrochloride (PHMB) treated non-sterile medical gloves upon the transmission of Streptococcus pyogenes, carbapenem-resistant E-coli, MRSA and Klebsiella pneumoniae from contact surfaces"/>
    <x v="6"/>
    <s v="Ali, S, Wilson, A P R."/>
    <x v="12"/>
    <s v="Y"/>
    <s v="gloved hand"/>
    <s v="computer keyboard key"/>
    <s v="hand"/>
    <m/>
    <m/>
    <s v="liquid _x000a__x000a_Marked-areas were inoculated with 10uL (~104cfu) of the test organism (S. pyogenes, CREC, MRSA or K. pneumoniae) suspended in a soil solution (0.5% BSA or sterile horse blood) or in sterile distilled water (DW; control) and incubated at room temperature."/>
    <m/>
    <s v="dry 15min"/>
    <s v="The inoculated gloves were donned by the investigator either immediately (wet inoculum) or after allowing the inoculum to dry (15 min incubation at room temperature) and the seeded finger-pad pressed onto an un-inoculated recipient surface (computer key) for one second."/>
    <s v="time: 1s"/>
    <s v="swab"/>
    <m/>
    <m/>
    <m/>
    <m/>
    <m/>
  </r>
  <r>
    <s v="Fomite-fingerpad transfer efficiency (pick-up and deposit) of Acinetobacter baumannii-with and without a latex glove"/>
    <x v="7"/>
    <s v="Greene, C, Vadlamudi, G, Eisenberg, M, Foxman, B, Koopman, J, Xi, C W."/>
    <x v="13"/>
    <s v="Y"/>
    <s v="human fingers"/>
    <s v="finger"/>
    <s v="glass"/>
    <m/>
    <m/>
    <s v="liquid_x000a__x000a_inoculated with 20 μL (or 1.4 × 109 CFU) of A baumannii, and allowed to dry._x000a_"/>
    <m/>
    <s v="dry"/>
    <s v="A cleaned, randomly chosen fingerpad was inoculated with 20 μL of A baumannii ATCC 17978 and allowed to air dry for 10-15 minutes in a laminar hood. Once dry, the inoculated fingerpad was placed onto a coupon, applying an average constant pressure of 25 kPa (range, 16-38 kPa) for 30 seconds."/>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5.40 ± 2.49%"/>
    <m/>
    <m/>
  </r>
  <r>
    <s v="Fomite-fingerpad transfer efficiency (pick-up and deposit) of Acinetobacter baumannii-with and without a latex glove"/>
    <x v="7"/>
    <s v="Greene, C, Vadlamudi, G, Eisenberg, M, Foxman, B, Koopman, J, Xi, C W."/>
    <x v="13"/>
    <s v="Y"/>
    <s v="human fingers"/>
    <s v="finger"/>
    <s v="Stainless Steel"/>
    <m/>
    <m/>
    <s v="liquid_x000a__x000a_inoculated with 20 μL (or 1.4 × 109 CFU) of A baumannii, and allowed to dry._x000a_"/>
    <m/>
    <s v="dry"/>
    <s v="A cleaned, randomly chosen fingerpad was inoculated with 20 μL of A baumannii ATCC 17978 and allowed to air dry for 10-15 minutes in a laminar hood. Once dry, the inoculated fingerpad was placed onto a coupon, applying an average constant pressure of 25 kPa (range, 16-38 kPa) for 30 seconds."/>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5.59 ±4.55%"/>
    <m/>
    <m/>
  </r>
  <r>
    <s v="Fomite-fingerpad transfer efficiency (pick-up and deposit) of Acinetobacter baumannii-with and without a latex glove"/>
    <x v="7"/>
    <s v="Greene, C, Vadlamudi, G, Eisenberg, M, Foxman, B, Koopman, J, Xi, C W."/>
    <x v="13"/>
    <s v="Y"/>
    <s v="human fingers"/>
    <s v="finger"/>
    <s v="Porcelain"/>
    <m/>
    <m/>
    <s v="liquid_x000a__x000a_inoculated with 20 μL (or 1.4 × 109 CFU) of A baumannii, and allowed to dry._x000a_"/>
    <m/>
    <s v="dry"/>
    <s v="A cleaned, randomly chosen fingerpad was inoculated with 20 μL of A baumannii ATCC 17978 and allowed to air dry for 10-15 minutes in a laminar hood. Once dry, the inoculated fingerpad was placed onto a coupon, applying an average constant pressure of 25 kPa (range, 16-38 kPa) for 30 seconds."/>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4.80 ±5.27%"/>
    <m/>
    <m/>
  </r>
  <r>
    <s v="Fomite-fingerpad transfer efficiency (pick-up and deposit) of Acinetobacter baumannii-with and without a latex glove"/>
    <x v="7"/>
    <s v="Greene, C, Vadlamudi, G, Eisenberg, M, Foxman, B, Koopman, J, Xi, C W."/>
    <x v="13"/>
    <s v="Y"/>
    <s v="human fingers"/>
    <s v="finger"/>
    <s v="Polypropylene"/>
    <m/>
    <m/>
    <s v="liquid_x000a__x000a_inoculated with 20 μL (or 1.4 × 109 CFU) of A baumannii, and allowed to dry._x000a_"/>
    <m/>
    <s v="dry"/>
    <s v="A cleaned, randomly chosen fingerpad was inoculated with 20 μL of A baumannii ATCC 17978 and allowed to air dry for 10-15 minutes in a laminar hood. Once dry, the inoculated fingerpad was placed onto a coupon, applying an average constant pressure of 25 kPa (range, 16-38 kPa) for 30 seconds."/>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4.21 ±3.99%"/>
    <m/>
    <m/>
  </r>
  <r>
    <s v="Fomite-fingerpad transfer efficiency (pick-up and deposit) of Acinetobacter baumannii-with and without a latex glove"/>
    <x v="7"/>
    <s v="Greene, C, Vadlamudi, G, Eisenberg, M, Foxman, B, Koopman, J, Xi, C W."/>
    <x v="13"/>
    <s v="Y"/>
    <s v="human fingers"/>
    <s v="finger"/>
    <s v="Polycarbonate"/>
    <m/>
    <m/>
    <s v="liquid_x000a__x000a_inoculated with 20 μL (or 1.4 × 109 CFU) of A baumannii, and allowed to dry._x000a_"/>
    <m/>
    <s v="dry"/>
    <s v="A cleaned, randomly chosen fingerpad was inoculated with 20 μL of A baumannii ATCC 17978 and allowed to air dry for 10-15 minutes in a laminar hood. Once dry, the inoculated fingerpad was placed onto a coupon, applying an average constant pressure of 25 kPa (range, 16-38 kPa) for 30 seconds."/>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3.80 ±3.64%"/>
    <m/>
    <m/>
  </r>
  <r>
    <s v="Fomite-fingerpad transfer efficiency (pick-up and deposit) of Acinetobacter baumannii-with and without a latex glove"/>
    <x v="7"/>
    <s v="Greene, C, Vadlamudi, G, Eisenberg, M, Foxman, B, Koopman, J, Xi, C W."/>
    <x v="13"/>
    <s v="Y"/>
    <s v="human fingers"/>
    <s v="finger"/>
    <s v="Rubber"/>
    <m/>
    <m/>
    <s v="liquid_x000a__x000a_inoculated with 20 μL (or 1.4 × 109 CFU) of A baumannii, and allowed to dry._x000a_"/>
    <m/>
    <s v="dry"/>
    <s v="A cleaned, randomly chosen fingerpad was inoculated with 20 μL of A baumannii ATCC 17978 and allowed to air dry for 10-15 minutes in a laminar hood. Once dry, the inoculated fingerpad was placed onto a coupon, applying an average constant pressure of 25 kPa (range, 16-38 kPa) for 30 seconds."/>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10.26±13.28%"/>
    <m/>
    <m/>
  </r>
  <r>
    <s v="Fomite-fingerpad transfer efficiency (pick-up and deposit) of Acinetobacter baumannii-with and without a latex glove"/>
    <x v="7"/>
    <s v="Greene, C, Vadlamudi, G, Eisenberg, M, Foxman, B, Koopman, J, Xi, C W."/>
    <x v="13"/>
    <s v="Y"/>
    <s v="gloved hand"/>
    <s v="finger"/>
    <s v="glass"/>
    <m/>
    <m/>
    <s v="liquid_x000a__x000a_inoculated with 20 μL (or 1.4 × 109 CFU) of A baumannii, and allowed to dry._x000a_"/>
    <m/>
    <s v="dry"/>
    <s v="The fingerpads of the glove were cleaned with 70% ethanol, inoculated with 20 μL of A baumannii ATCC 17978, and allowed to air dry in a laminar hood."/>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0.82±1.58%"/>
    <m/>
    <m/>
  </r>
  <r>
    <s v="Fomite-fingerpad transfer efficiency (pick-up and deposit) of Acinetobacter baumannii-with and without a latex glove"/>
    <x v="7"/>
    <s v="Greene, C, Vadlamudi, G, Eisenberg, M, Foxman, B, Koopman, J, Xi, C W."/>
    <x v="13"/>
    <s v="Y"/>
    <s v="gloved hand"/>
    <s v="finger"/>
    <s v="Stainless Steel"/>
    <m/>
    <m/>
    <s v="liquid_x000a__x000a_inoculated with 20 μL (or 1.4 × 109 CFU) of A baumannii, and allowed to dry._x000a_"/>
    <m/>
    <s v="dry"/>
    <s v="The fingerpads of the glove were cleaned with 70% ethanol, inoculated with 20 μL of A baumannii ATCC 17978, and allowed to air dry in a laminar hood."/>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0.71±0.61%"/>
    <m/>
    <m/>
  </r>
  <r>
    <s v="Fomite-fingerpad transfer efficiency (pick-up and deposit) of Acinetobacter baumannii-with and without a latex glove"/>
    <x v="7"/>
    <s v="Greene, C, Vadlamudi, G, Eisenberg, M, Foxman, B, Koopman, J, Xi, C W."/>
    <x v="13"/>
    <s v="Y"/>
    <s v="gloved hand"/>
    <s v="finger"/>
    <s v="Porcelain"/>
    <m/>
    <m/>
    <s v="liquid_x000a__x000a_inoculated with 20 μL (or 1.4 × 109 CFU) of A baumannii, and allowed to dry._x000a_"/>
    <m/>
    <s v="dry"/>
    <s v="The fingerpads of the glove were cleaned with 70% ethanol, inoculated with 20 μL of A baumannii ATCC 17978, and allowed to air dry in a laminar hood."/>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1.18±2.04%"/>
    <m/>
    <m/>
  </r>
  <r>
    <s v="Fomite-fingerpad transfer efficiency (pick-up and deposit) of Acinetobacter baumannii-with and without a latex glove"/>
    <x v="7"/>
    <s v="Greene, C, Vadlamudi, G, Eisenberg, M, Foxman, B, Koopman, J, Xi, C W."/>
    <x v="13"/>
    <s v="Y"/>
    <s v="gloved hand"/>
    <s v="finger"/>
    <s v="Polypropylene"/>
    <m/>
    <m/>
    <s v="liquid_x000a__x000a_inoculated with 20 μL (or 1.4 × 109 CFU) of A baumannii, and allowed to dry._x000a_"/>
    <m/>
    <s v="dry"/>
    <s v="The fingerpads of the glove were cleaned with 70% ethanol, inoculated with 20 μL of A baumannii ATCC 17978, and allowed to air dry in a laminar hood."/>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1.62±2.61%"/>
    <m/>
    <m/>
  </r>
  <r>
    <s v="Fomite-fingerpad transfer efficiency (pick-up and deposit) of Acinetobacter baumannii-with and without a latex glove"/>
    <x v="7"/>
    <s v="Greene, C, Vadlamudi, G, Eisenberg, M, Foxman, B, Koopman, J, Xi, C W."/>
    <x v="13"/>
    <s v="Y"/>
    <s v="gloved hand"/>
    <s v="finger"/>
    <s v="Polycarbonate"/>
    <m/>
    <m/>
    <s v="liquid_x000a__x000a_inoculated with 20 μL (or 1.4 × 109 CFU) of A baumannii, and allowed to dry._x000a_"/>
    <m/>
    <s v="dry"/>
    <s v="The fingerpads of the glove were cleaned with 70% ethanol, inoculated with 20 μL of A baumannii ATCC 17978, and allowed to air dry in a laminar hood."/>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3.45 ±6.11%"/>
    <m/>
    <m/>
  </r>
  <r>
    <s v="Fomite-fingerpad transfer efficiency (pick-up and deposit) of Acinetobacter baumannii-with and without a latex glove"/>
    <x v="7"/>
    <s v="Greene, C, Vadlamudi, G, Eisenberg, M, Foxman, B, Koopman, J, Xi, C W."/>
    <x v="13"/>
    <s v="Y"/>
    <s v="gloved hand"/>
    <s v="finger"/>
    <s v="Rubber"/>
    <m/>
    <m/>
    <s v="liquid_x000a__x000a_inoculated with 20 μL (or 1.4 × 109 CFU) of A baumannii, and allowed to dry._x000a_"/>
    <m/>
    <s v="dry"/>
    <s v="The fingerpads of the glove were cleaned with 70% ethanol, inoculated with 20 μL of A baumannii ATCC 17978, and allowed to air dry in a laminar hood."/>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10.40±14.17%"/>
    <m/>
    <m/>
  </r>
  <r>
    <s v="Fomite-fingerpad transfer efficiency (pick-up and deposit) of Acinetobacter baumannii-with and without a latex glove"/>
    <x v="7"/>
    <s v="Greene, C, Vadlamudi, G, Eisenberg, M, Foxman, B, Koopman, J, Xi, C W."/>
    <x v="13"/>
    <s v="Y"/>
    <s v="human fingers"/>
    <s v="glass"/>
    <s v="finger"/>
    <m/>
    <m/>
    <s v="liquid_x000a__x000a_inoculated with 20 μL (or 1.4 × 109 CFU) of A baumannii, and allowed to dry._x000a_"/>
    <m/>
    <s v="dry"/>
    <s v="Sterile coupons were inoculated with 20 μL of A baumannii ATCC 17978 and allowed to air dry for 15-20 minutes in a laminar hood. Once dry, a cleaned fingerpad was placed onto the contaminated coupon"/>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22.00 ± 13.51%"/>
    <m/>
    <m/>
  </r>
  <r>
    <s v="Fomite-fingerpad transfer efficiency (pick-up and deposit) of Acinetobacter baumannii-with and without a latex glove"/>
    <x v="7"/>
    <s v="Greene, C, Vadlamudi, G, Eisenberg, M, Foxman, B, Koopman, J, Xi, C W."/>
    <x v="13"/>
    <s v="Y"/>
    <s v="human fingers"/>
    <s v="stainless steel"/>
    <s v="finger"/>
    <m/>
    <m/>
    <s v="liquid_x000a__x000a_inoculated with 20 μL (or 1.4 × 109 CFU) of A baumannii, and allowed to dry._x000a_"/>
    <m/>
    <s v="dry"/>
    <s v="Sterile coupons were inoculated with 20 μL of A baumannii ATCC 17978 and allowed to air dry for 15-20 minutes in a laminar hood. Once dry, a cleaned fingerpad was placed onto the contaminated coupon"/>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21.11 ± 11.44%"/>
    <m/>
    <m/>
  </r>
  <r>
    <s v="Fomite-fingerpad transfer efficiency (pick-up and deposit) of Acinetobacter baumannii-with and without a latex glove"/>
    <x v="7"/>
    <s v="Greene, C, Vadlamudi, G, Eisenberg, M, Foxman, B, Koopman, J, Xi, C W."/>
    <x v="13"/>
    <s v="Y"/>
    <s v="human fingers"/>
    <s v="Porcelain"/>
    <s v="finger"/>
    <m/>
    <m/>
    <s v="liquid_x000a__x000a_inoculated with 20 μL (or 1.4 × 109 CFU) of A baumannii, and allowed to dry._x000a_"/>
    <m/>
    <s v="dry"/>
    <s v="Sterile coupons were inoculated with 20 μL of A baumannii ATCC 17978 and allowed to air dry for 15-20 minutes in a laminar hood. Once dry, a cleaned fingerpad was placed onto the contaminated coupon"/>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27.43 ± 15.46%"/>
    <m/>
    <m/>
  </r>
  <r>
    <s v="Fomite-fingerpad transfer efficiency (pick-up and deposit) of Acinetobacter baumannii-with and without a latex glove"/>
    <x v="7"/>
    <s v="Greene, C, Vadlamudi, G, Eisenberg, M, Foxman, B, Koopman, J, Xi, C W."/>
    <x v="13"/>
    <s v="Y"/>
    <s v="human fingers"/>
    <s v="Polypropylene"/>
    <s v="finger"/>
    <m/>
    <m/>
    <s v="liquid_x000a__x000a_inoculated with 20 μL (or 1.4 × 109 CFU) of A baumannii, and allowed to dry._x000a_"/>
    <m/>
    <s v="dry"/>
    <s v="Sterile coupons were inoculated with 20 μL of A baumannii ATCC 17978 and allowed to air dry for 15-20 minutes in a laminar hood. Once dry, a cleaned fingerpad was placed onto the contaminated coupon"/>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21.37 ± 13.30%"/>
    <m/>
    <m/>
  </r>
  <r>
    <s v="Fomite-fingerpad transfer efficiency (pick-up and deposit) of Acinetobacter baumannii-with and without a latex glove"/>
    <x v="7"/>
    <s v="Greene, C, Vadlamudi, G, Eisenberg, M, Foxman, B, Koopman, J, Xi, C W."/>
    <x v="13"/>
    <s v="Y"/>
    <s v="human fingers"/>
    <s v="Polycarbonate"/>
    <s v="finger"/>
    <m/>
    <m/>
    <s v="liquid_x000a__x000a_inoculated with 20 μL (or 1.4 × 109 CFU) of A baumannii, and allowed to dry._x000a_"/>
    <m/>
    <s v="dry"/>
    <s v="Sterile coupons were inoculated with 20 μL of A baumannii ATCC 17978 and allowed to air dry for 15-20 minutes in a laminar hood. Once dry, a cleaned fingerpad was placed onto the contaminated coupon"/>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17.26 ± 10.30%"/>
    <m/>
    <m/>
  </r>
  <r>
    <s v="Fomite-fingerpad transfer efficiency (pick-up and deposit) of Acinetobacter baumannii-with and without a latex glove"/>
    <x v="7"/>
    <s v="Greene, C, Vadlamudi, G, Eisenberg, M, Foxman, B, Koopman, J, Xi, C W."/>
    <x v="13"/>
    <s v="Y"/>
    <s v="human fingers"/>
    <s v="Rubber"/>
    <s v="finger"/>
    <m/>
    <m/>
    <s v="liquid_x000a__x000a_inoculated with 20 μL (or 1.4 × 109 CFU) of A baumannii, and allowed to dry._x000a_"/>
    <m/>
    <s v="dry"/>
    <s v="Sterile coupons were inoculated with 20 μL of A baumannii ATCC 17978 and allowed to air dry for 15-20 minutes in a laminar hood. Once dry, a cleaned fingerpad was placed onto the contaminated coupon"/>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35.53 ± 19.24%"/>
    <m/>
    <m/>
  </r>
  <r>
    <s v="Fomite-fingerpad transfer efficiency (pick-up and deposit) of Acinetobacter baumannii-with and without a latex glove"/>
    <x v="7"/>
    <s v="Greene, C, Vadlamudi, G, Eisenberg, M, Foxman, B, Koopman, J, Xi, C W."/>
    <x v="13"/>
    <s v="Y"/>
    <s v="gloved hand"/>
    <s v="Glass"/>
    <s v="finger"/>
    <m/>
    <m/>
    <s v="liquid_x000a__x000a_inoculated with 20 μL (or 1.4 × 109 CFU) of A baumannii, and allowed to dry._x000a_"/>
    <m/>
    <s v="dry"/>
    <s v="This was performed in the same manner as the pick-up transfer efficiency by the fingerpad except that the cleaned hand was wearing a latex glove"/>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11.73 ± 14.48%"/>
    <m/>
    <m/>
  </r>
  <r>
    <s v="Fomite-fingerpad transfer efficiency (pick-up and deposit) of Acinetobacter baumannii-with and without a latex glove"/>
    <x v="7"/>
    <s v="Greene, C, Vadlamudi, G, Eisenberg, M, Foxman, B, Koopman, J, Xi, C W."/>
    <x v="13"/>
    <s v="Y"/>
    <s v="gloved hand"/>
    <s v="Stainless steel"/>
    <s v="finger"/>
    <m/>
    <m/>
    <s v="liquid_x000a__x000a_inoculated with 20 μL (or 1.4 × 109 CFU) of A baumannii, and allowed to dry._x000a_"/>
    <m/>
    <s v="dry"/>
    <s v="This was performed in the same manner as the pick-up transfer efficiency by the fingerpad except that the cleaned hand was wearing a latex glove"/>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5.39 ± 4.67%"/>
    <m/>
    <m/>
  </r>
  <r>
    <s v="Fomite-fingerpad transfer efficiency (pick-up and deposit) of Acinetobacter baumannii-with and without a latex glove"/>
    <x v="7"/>
    <s v="Greene, C, Vadlamudi, G, Eisenberg, M, Foxman, B, Koopman, J, Xi, C W."/>
    <x v="13"/>
    <s v="Y"/>
    <s v="gloved hand"/>
    <s v="Porcelain"/>
    <s v="finger"/>
    <m/>
    <m/>
    <s v="liquid_x000a__x000a_inoculated with 20 μL (or 1.4 × 109 CFU) of A baumannii, and allowed to dry._x000a_"/>
    <m/>
    <s v="dry"/>
    <s v="This was performed in the same manner as the pick-up transfer efficiency by the fingerpad except that the cleaned hand was wearing a latex glove"/>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6.07 ± 4.34%"/>
    <m/>
    <m/>
  </r>
  <r>
    <s v="Fomite-fingerpad transfer efficiency (pick-up and deposit) of Acinetobacter baumannii-with and without a latex glove"/>
    <x v="7"/>
    <s v="Greene, C, Vadlamudi, G, Eisenberg, M, Foxman, B, Koopman, J, Xi, C W."/>
    <x v="13"/>
    <s v="Y"/>
    <s v="gloved hand"/>
    <s v="Polypropylene"/>
    <s v="finger"/>
    <m/>
    <m/>
    <s v="liquid_x000a__x000a_inoculated with 20 μL (or 1.4 × 109 CFU) of A baumannii, and allowed to dry._x000a_"/>
    <m/>
    <s v="dry"/>
    <s v="This was performed in the same manner as the pick-up transfer efficiency by the fingerpad except that the cleaned hand was wearing a latex glove"/>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11.02 ± 12.80%"/>
    <m/>
    <m/>
  </r>
  <r>
    <s v="Fomite-fingerpad transfer efficiency (pick-up and deposit) of Acinetobacter baumannii-with and without a latex glove"/>
    <x v="7"/>
    <s v="Greene, C, Vadlamudi, G, Eisenberg, M, Foxman, B, Koopman, J, Xi, C W."/>
    <x v="13"/>
    <s v="Y"/>
    <s v="gloved hand"/>
    <s v="Polycarbonate"/>
    <s v="finger"/>
    <m/>
    <m/>
    <s v="liquid_x000a__x000a_inoculated with 20 μL (or 1.4 × 109 CFU) of A baumannii, and allowed to dry._x000a_"/>
    <m/>
    <s v="dry"/>
    <s v="This was performed in the same manner as the pick-up transfer efficiency by the fingerpad except that the cleaned hand was wearing a latex glove"/>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13.56 ± 13.73%"/>
    <m/>
    <m/>
  </r>
  <r>
    <s v="Fomite-fingerpad transfer efficiency (pick-up and deposit) of Acinetobacter baumannii-with and without a latex glove"/>
    <x v="7"/>
    <s v="Greene, C, Vadlamudi, G, Eisenberg, M, Foxman, B, Koopman, J, Xi, C W."/>
    <x v="13"/>
    <s v="Y"/>
    <s v="gloved hand"/>
    <s v="Rubber"/>
    <s v="finger"/>
    <m/>
    <m/>
    <s v="liquid_x000a__x000a_inoculated with 20 μL (or 1.4 × 109 CFU) of A baumannii, and allowed to dry._x000a_"/>
    <m/>
    <s v="dry"/>
    <s v="This was performed in the same manner as the pick-up transfer efficiency by the fingerpad except that the cleaned hand was wearing a latex glove"/>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16.02 ± 13.06%"/>
    <m/>
    <m/>
  </r>
  <r>
    <s v="Fomite-fingerpad transfer efficiency (pick-up and deposit) of Acinetobacter baumannii-with and without a latex glove"/>
    <x v="7"/>
    <s v="Greene, C, Vadlamudi, G, Eisenberg, M, Foxman, B, Koopman, J, Xi, C W."/>
    <x v="13"/>
    <s v="Y"/>
    <s v="human fingers"/>
    <s v="finger"/>
    <s v="finger"/>
    <m/>
    <m/>
    <s v="liquid_x000a__x000a_inoculated with 20 μL (or 1.4 × 109 CFU) of A baumannii, and allowed to dry._x000a_"/>
    <m/>
    <s v="dry"/>
    <s v="A cleaned fingerpad was inoculated with 20 μL of A baumannii ATCC 17978 and allowed to air dry for 10-15 minutes in a laminar hood. Once dry, the inoculated fingerpad (the donor finger) was pressed up against a clean recipient finger with pressure similar to that of a handshake for 1 minute"/>
    <s v="time: 30s_x000a_pressure: 25 kpa (16-38kpa)"/>
    <s v="swab hand and on the coupons and gloves were recovered by vortexing the sample in a sterile, 50-mL conical centrifuge tube"/>
    <s v="percentage transfer efficiency=[CFURR/(CFURR+CFURD)]*100"/>
    <s v="where CFURR = CFU recovered from the recipient surface, and CFURD=CFU recovered count from the donor surface."/>
    <s v="32.53 ±  12.07%"/>
    <m/>
    <m/>
  </r>
  <r>
    <s v="Evaluation of a disinfectant wipe intervention on fomite-to-finger microbial transfer"/>
    <x v="8"/>
    <s v="Lopez, G.U., Kitajima, M., Havas, A., Gerba, C.P., Reynolds, K.A."/>
    <x v="14"/>
    <s v="N"/>
    <s v="human fingers"/>
    <s v="Ceramic til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2"/>
    <s v="time: 10s_x000a_pressure: 1.0 kg/cm2 (98.0665 kPa; 700-1,500 g/cm2)"/>
    <s v="swab"/>
    <s v="Percent transfer efficiency = (CFU or PFU finger/CFU or PFU control fomite) × 100 "/>
    <m/>
    <s v="11.6 ± 11.8 (0.1–33.3)"/>
    <m/>
    <m/>
  </r>
  <r>
    <s v="Evaluation of a disinfectant wipe intervention on fomite-to-finger microbial transfer"/>
    <x v="8"/>
    <s v="Lopez, G.U., Kitajima, M., Havas, A., Gerba, C.P., Reynolds, K.A."/>
    <x v="14"/>
    <s v="N"/>
    <s v="human fingers"/>
    <s v="Lamina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3"/>
    <s v="time: 10s_x000a_pressure: 1.0 kg/cm2 (98.0665 kPa; 700-1,500 g/cm2)"/>
    <s v="swab"/>
    <s v="Percent transfer efficiency = (CFU or PFU finger/CFU or PFU control fomite) × 100 "/>
    <m/>
    <s v="21.7 ± 23.9 (5.2–66.5)"/>
    <m/>
    <m/>
  </r>
  <r>
    <s v="Evaluation of a disinfectant wipe intervention on fomite-to-finger microbial transfer"/>
    <x v="8"/>
    <s v="Lopez, G.U., Kitajima, M., Havas, A., Gerba, C.P., Reynolds, K.A."/>
    <x v="14"/>
    <s v="N"/>
    <s v="human fingers"/>
    <s v="Grani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4"/>
    <s v="time: 10s_x000a_pressure: 1.0 kg/cm2 (98.0665 kPa; 700-1,500 g/cm2)"/>
    <s v="swab"/>
    <s v="Percent transfer efficiency = (CFU or PFU finger/CFU or PFU control fomite) × 100 "/>
    <m/>
    <s v="&lt;7.3 ± 10.6 (&lt;0.1–28.0)"/>
    <m/>
    <m/>
  </r>
  <r>
    <s v="Evaluation of a disinfectant wipe intervention on fomite-to-finger microbial transfer"/>
    <x v="8"/>
    <s v="Lopez, G.U., Kitajima, M., Havas, A., Gerba, C.P., Reynolds, K.A."/>
    <x v="15"/>
    <s v="N"/>
    <s v="human fingers"/>
    <s v="Ceramic til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5"/>
    <s v="time: 10s_x000a_pressure: 1.0 kg/cm2 (98.0665 kPa; 700-1,500 g/cm2)"/>
    <s v="swab"/>
    <s v="Percent transfer efficiency = (CFU or PFU finger/CFU or PFU control fomite) × 100 "/>
    <m/>
    <s v="2.7 ± 2.3 (0.8–6.7)"/>
    <m/>
    <m/>
  </r>
  <r>
    <s v="Evaluation of a disinfectant wipe intervention on fomite-to-finger microbial transfer"/>
    <x v="8"/>
    <s v="Lopez, G.U., Kitajima, M., Havas, A., Gerba, C.P., Reynolds, K.A."/>
    <x v="15"/>
    <s v="N"/>
    <s v="human fingers"/>
    <s v="Lamina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6"/>
    <s v="time: 10s_x000a_pressure: 1.0 kg/cm2 (98.0665 kPa; 700-1,500 g/cm2)"/>
    <s v="swab"/>
    <s v="Percent transfer efficiency = (CFU or PFU finger/CFU or PFU control fomite) × 100 "/>
    <m/>
    <s v="4.3 ± 2.4 (1.3–7.4)"/>
    <m/>
    <m/>
  </r>
  <r>
    <s v="Evaluation of a disinfectant wipe intervention on fomite-to-finger microbial transfer"/>
    <x v="8"/>
    <s v="Lopez, G.U., Kitajima, M., Havas, A., Gerba, C.P., Reynolds, K.A."/>
    <x v="15"/>
    <s v="N"/>
    <s v="human fingers"/>
    <s v="Grani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7"/>
    <s v="time: 10s_x000a_pressure: 1.0 kg/cm2 (98.0665 kPa; 700-1,500 g/cm2)"/>
    <s v="swab"/>
    <s v="Percent transfer efficiency = (CFU or PFU finger/CFU or PFU control fomite) × 100 "/>
    <m/>
    <s v="3.9 ± 5.0 (0.7–13.9)"/>
    <m/>
    <m/>
  </r>
  <r>
    <s v="Evaluation of a disinfectant wipe intervention on fomite-to-finger microbial transfer"/>
    <x v="8"/>
    <s v="Lopez, G.U., Kitajima, M., Havas, A., Gerba, C.P., Reynolds, K.A."/>
    <x v="16"/>
    <s v="N"/>
    <s v="human fingers"/>
    <s v="Ceramic til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8"/>
    <s v="time: 10s_x000a_pressure: 1.0 kg/cm2 (98.0665 kPa; 700-1,500 g/cm2)"/>
    <s v="swab"/>
    <s v="Percent transfer efficiency = (CFU or PFU finger/CFU or PFU control fomite) × 100 "/>
    <m/>
    <s v="&lt;0.2 ± 0.1 (&lt;0.1–0.4)"/>
    <m/>
    <m/>
  </r>
  <r>
    <s v="Evaluation of a disinfectant wipe intervention on fomite-to-finger microbial transfer"/>
    <x v="8"/>
    <s v="Lopez, G.U., Kitajima, M., Havas, A., Gerba, C.P., Reynolds, K.A."/>
    <x v="16"/>
    <s v="N"/>
    <s v="human fingers"/>
    <s v="Lamina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9"/>
    <s v="time: 10s_x000a_pressure: 1.0 kg/cm2 (98.0665 kPa; 700-1,500 g/cm2)"/>
    <s v="swab"/>
    <s v="Percent transfer efficiency = (CFU or PFU finger/CFU or PFU control fomite) × 100 "/>
    <m/>
    <s v="&lt;0.2 ± 0.1 (&lt;0.1–0.3)"/>
    <m/>
    <m/>
  </r>
  <r>
    <s v="Evaluation of a disinfectant wipe intervention on fomite-to-finger microbial transfer"/>
    <x v="8"/>
    <s v="Lopez, G.U., Kitajima, M., Havas, A., Gerba, C.P., Reynolds, K.A."/>
    <x v="16"/>
    <s v="N"/>
    <s v="human fingers"/>
    <s v="Grani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0"/>
    <s v="time: 10s_x000a_pressure: 1.0 kg/cm2 (98.0665 kPa; 700-1,500 g/cm2)"/>
    <s v="swab"/>
    <s v="Percent transfer efficiency = (CFU or PFU finger/CFU or PFU control fomite) × 100 "/>
    <m/>
    <s v="&lt;0.04 ± 0.03 (&lt;0.02–0.1)"/>
    <m/>
    <m/>
  </r>
  <r>
    <s v="Evaluation of a disinfectant wipe intervention on fomite-to-finger microbial transfer"/>
    <x v="8"/>
    <s v="Lopez, G.U., Kitajima, M., Havas, A., Gerba, C.P., Reynolds, K.A."/>
    <x v="17"/>
    <s v="N"/>
    <s v="human fingers"/>
    <s v="Ceramic til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1"/>
    <s v="time: 10s_x000a_pressure: 1.0 kg/cm2 (98.0665 kPa; 700-1,500 g/cm2)"/>
    <s v="swab"/>
    <s v="Percent transfer efficiency = (CFU or PFU finger/CFU or PFU control fomite) × 100 "/>
    <m/>
    <s v="23.1 ± 24.0 (0.4–52.7)"/>
    <m/>
    <m/>
  </r>
  <r>
    <s v="Evaluation of a disinfectant wipe intervention on fomite-to-finger microbial transfer"/>
    <x v="8"/>
    <s v="Lopez, G.U., Kitajima, M., Havas, A., Gerba, C.P., Reynolds, K.A."/>
    <x v="17"/>
    <s v="N"/>
    <s v="human fingers"/>
    <s v="Lamina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2"/>
    <s v="time: 10s_x000a_pressure: 1.0 kg/cm2 (98.0665 kPa; 700-1,500 g/cm2)"/>
    <s v="swab"/>
    <s v="Percent transfer efficiency = (CFU or PFU finger/CFU or PFU control fomite) × 100 "/>
    <m/>
    <s v="36.3 ± 8.7 (24.1–50.0)"/>
    <m/>
    <m/>
  </r>
  <r>
    <s v="Evaluation of a disinfectant wipe intervention on fomite-to-finger microbial transfer"/>
    <x v="8"/>
    <s v="Lopez, G.U., Kitajima, M., Havas, A., Gerba, C.P., Reynolds, K.A."/>
    <x v="17"/>
    <s v="N"/>
    <s v="human fingers"/>
    <s v="Grani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3"/>
    <s v="time: 10s_x000a_pressure: 1.0 kg/cm2 (98.0665 kPa; 700-1,500 g/cm2)"/>
    <s v="swab"/>
    <s v="Percent transfer efficiency = (CFU or PFU finger/CFU or PFU control fomite) × 100 "/>
    <m/>
    <s v="33.8 ± 40.4 (0.4–100)"/>
    <m/>
    <m/>
  </r>
  <r>
    <s v="Evaluation of a disinfectant wipe intervention on fomite-to-finger microbial transfer"/>
    <x v="8"/>
    <s v="Lopez, G.U., Kitajima, M., Havas, A., Gerba, C.P., Reynolds, K.A."/>
    <x v="14"/>
    <s v="N"/>
    <s v="human fingers"/>
    <s v="Ceramic til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2"/>
    <s v="time: 10s_x000a_pressure: 1.0 kg/cm2 (98.0665 kPa; 700-1,500 g/cm2)"/>
    <s v="swab"/>
    <s v="Percent transfer efficiency = (CFU or PFU finger/CFU or PFU control fomite) × 100 "/>
    <m/>
    <s v="&lt;0.01 (&lt;0.02)"/>
    <m/>
    <m/>
  </r>
  <r>
    <s v="Evaluation of a disinfectant wipe intervention on fomite-to-finger microbial transfer"/>
    <x v="8"/>
    <s v="Lopez, G.U., Kitajima, M., Havas, A., Gerba, C.P., Reynolds, K.A."/>
    <x v="14"/>
    <s v="N"/>
    <s v="human fingers"/>
    <s v="Lamina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3"/>
    <s v="time: 10s_x000a_pressure: 1.0 kg/cm2 (98.0665 kPa; 700-1,500 g/cm2)"/>
    <s v="swab"/>
    <s v="Percent transfer efficiency = (CFU or PFU finger/CFU or PFU control fomite) × 100 "/>
    <m/>
    <s v="&lt;0.02 (&lt;0.1)"/>
    <m/>
    <m/>
  </r>
  <r>
    <s v="Evaluation of a disinfectant wipe intervention on fomite-to-finger microbial transfer"/>
    <x v="8"/>
    <s v="Lopez, G.U., Kitajima, M., Havas, A., Gerba, C.P., Reynolds, K.A."/>
    <x v="14"/>
    <s v="N"/>
    <s v="human fingers"/>
    <s v="Grani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4"/>
    <s v="time: 10s_x000a_pressure: 1.0 kg/cm2 (98.0665 kPa; 700-1,500 g/cm2)"/>
    <s v="swab"/>
    <s v="Percent transfer efficiency = (CFU or PFU finger/CFU or PFU control fomite) × 100 "/>
    <m/>
    <s v="&lt;0.004 (&lt;0.01)"/>
    <m/>
    <m/>
  </r>
  <r>
    <s v="Evaluation of a disinfectant wipe intervention on fomite-to-finger microbial transfer"/>
    <x v="8"/>
    <s v="Lopez, G.U., Kitajima, M., Havas, A., Gerba, C.P., Reynolds, K.A."/>
    <x v="15"/>
    <s v="N"/>
    <s v="human fingers"/>
    <s v="Ceramic til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5"/>
    <s v="time: 10s_x000a_pressure: 1.0 kg/cm2 (98.0665 kPa; 700-1,500 g/cm2)"/>
    <s v="swab"/>
    <s v="Percent transfer efficiency = (CFU or PFU finger/CFU or PFU control fomite) × 100 "/>
    <m/>
    <s v="&lt;0.003 ± 0.01 (&lt;0.0001–0.02)"/>
    <m/>
    <m/>
  </r>
  <r>
    <s v="Evaluation of a disinfectant wipe intervention on fomite-to-finger microbial transfer"/>
    <x v="8"/>
    <s v="Lopez, G.U., Kitajima, M., Havas, A., Gerba, C.P., Reynolds, K.A."/>
    <x v="15"/>
    <s v="N"/>
    <s v="human fingers"/>
    <s v="Lamina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6"/>
    <s v="time: 10s_x000a_pressure: 1.0 kg/cm2 (98.0665 kPa; 700-1,500 g/cm2)"/>
    <s v="swab"/>
    <s v="Percent transfer efficiency = (CFU or PFU finger/CFU or PFU control fomite) × 100 "/>
    <m/>
    <s v="&lt;0.0002 ± 0.0001 (&lt;0.0001–0.0004)"/>
    <m/>
    <m/>
  </r>
  <r>
    <s v="Evaluation of a disinfectant wipe intervention on fomite-to-finger microbial transfer"/>
    <x v="8"/>
    <s v="Lopez, G.U., Kitajima, M., Havas, A., Gerba, C.P., Reynolds, K.A."/>
    <x v="15"/>
    <s v="N"/>
    <s v="human fingers"/>
    <s v="Grani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7"/>
    <s v="time: 10s_x000a_pressure: 1.0 kg/cm2 (98.0665 kPa; 700-1,500 g/cm2)"/>
    <s v="swab"/>
    <s v="Percent transfer efficiency = (CFU or PFU finger/CFU or PFU control fomite) × 100 "/>
    <m/>
    <s v="&lt;0.001 ± 0.001 (&lt;0.0002–0.004)"/>
    <m/>
    <m/>
  </r>
  <r>
    <s v="Evaluation of a disinfectant wipe intervention on fomite-to-finger microbial transfer"/>
    <x v="8"/>
    <s v="Lopez, G.U., Kitajima, M., Havas, A., Gerba, C.P., Reynolds, K.A."/>
    <x v="16"/>
    <s v="N"/>
    <s v="human fingers"/>
    <s v="Ceramic til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8"/>
    <s v="time: 10s_x000a_pressure: 1.0 kg/cm2 (98.0665 kPa; 700-1,500 g/cm2)"/>
    <s v="swab"/>
    <s v="Percent transfer efficiency = (CFU or PFU finger/CFU or PFU control fomite) × 100 "/>
    <m/>
    <s v="&lt;0.04 ± 0.03 (&lt;0.02–0.1)"/>
    <m/>
    <m/>
  </r>
  <r>
    <s v="Evaluation of a disinfectant wipe intervention on fomite-to-finger microbial transfer"/>
    <x v="8"/>
    <s v="Lopez, G.U., Kitajima, M., Havas, A., Gerba, C.P., Reynolds, K.A."/>
    <x v="16"/>
    <s v="N"/>
    <s v="human fingers"/>
    <s v="Lamina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9"/>
    <s v="time: 10s_x000a_pressure: 1.0 kg/cm2 (98.0665 kPa; 700-1,500 g/cm2)"/>
    <s v="swab"/>
    <s v="Percent transfer efficiency = (CFU or PFU finger/CFU or PFU control fomite) × 100 "/>
    <m/>
    <s v="&lt;0.03 (&lt;0.03)"/>
    <m/>
    <m/>
  </r>
  <r>
    <s v="Evaluation of a disinfectant wipe intervention on fomite-to-finger microbial transfer"/>
    <x v="8"/>
    <s v="Lopez, G.U., Kitajima, M., Havas, A., Gerba, C.P., Reynolds, K.A."/>
    <x v="16"/>
    <s v="N"/>
    <s v="human fingers"/>
    <s v="Grani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0"/>
    <s v="time: 10s_x000a_pressure: 1.0 kg/cm2 (98.0665 kPa; 700-1,500 g/cm2)"/>
    <s v="swab"/>
    <s v="Percent transfer efficiency = (CFU or PFU finger/CFU or PFU control fomite) × 100 "/>
    <m/>
    <s v="&lt;0.1 ± 0.1 (&lt;0.01–0.2)"/>
    <m/>
    <m/>
  </r>
  <r>
    <s v="Evaluation of a disinfectant wipe intervention on fomite-to-finger microbial transfer"/>
    <x v="8"/>
    <s v="Lopez, G.U., Kitajima, M., Havas, A., Gerba, C.P., Reynolds, K.A."/>
    <x v="17"/>
    <s v="N"/>
    <s v="human fingers"/>
    <s v="Ceramic til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1"/>
    <s v="time: 10s_x000a_pressure: 1.0 kg/cm2 (98.0665 kPa; 700-1,500 g/cm2)"/>
    <s v="swab"/>
    <s v="Percent transfer efficiency = (CFU or PFU finger/CFU or PFU control fomite) × 100 "/>
    <m/>
    <s v="&lt;0.01 ± 0.02 (&lt;0.004–0.05)"/>
    <m/>
    <m/>
  </r>
  <r>
    <s v="Evaluation of a disinfectant wipe intervention on fomite-to-finger microbial transfer"/>
    <x v="8"/>
    <s v="Lopez, G.U., Kitajima, M., Havas, A., Gerba, C.P., Reynolds, K.A."/>
    <x v="17"/>
    <s v="N"/>
    <s v="human fingers"/>
    <s v="Lamina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2"/>
    <s v="time: 10s_x000a_pressure: 1.0 kg/cm2 (98.0665 kPa; 700-1,500 g/cm2)"/>
    <s v="swab"/>
    <s v="Percent transfer efficiency = (CFU or PFU finger/CFU or PFU control fomite) × 100 "/>
    <m/>
    <s v="&lt;0.004 ± 0.004 (&lt;0.002–0.01)"/>
    <m/>
    <m/>
  </r>
  <r>
    <s v="Evaluation of a disinfectant wipe intervention on fomite-to-finger microbial transfer"/>
    <x v="8"/>
    <s v="Lopez, G.U., Kitajima, M., Havas, A., Gerba, C.P., Reynolds, K.A."/>
    <x v="17"/>
    <s v="N"/>
    <s v="human fingers"/>
    <s v="Granite"/>
    <s v="finger"/>
    <s v="19-25°C"/>
    <s v="15%-32%"/>
    <s v="liquid_x000a__x000a_With a pipette tip, the 10-μl droplets were spread over approximately a 1.0-cm2 area in the center of each fomite._x000a_"/>
    <m/>
    <s v="dry"/>
    <s v="Two transfer trials were conducted, resulting in a total of six transfers for each fomite.The fomite was placed at the center of a scale with a digital readout, and a finger transfer was performed by placing the right-hand finger on the center, covering the seeded area of the fomite for 10 s with an average pressure of 1.0 kg/cm13"/>
    <s v="time: 10s_x000a_pressure: 1.0 kg/cm2 (98.0665 kPa; 700-1,500 g/cm2)"/>
    <s v="swab"/>
    <s v="Percent transfer efficiency = (CFU or PFU finger/CFU or PFU control fomite) × 100 "/>
    <m/>
    <s v="&lt;0.01 ± 0.01 (&lt;0.002–0.02)"/>
    <m/>
    <m/>
  </r>
  <r>
    <s v="The effect of glove material upon the transfer of methicillin-resistant Staphylococcus aureus to and from a gloved hand"/>
    <x v="9"/>
    <s v="Moore, G., Dunnill, C.W., Wilson, A.P.R."/>
    <x v="18"/>
    <s v="Y"/>
    <s v="gloved hand"/>
    <s v="finger"/>
    <s v="Bed rail"/>
    <m/>
    <m/>
    <s v="liquid_x000a__x000a_A test glove was donned over the investigator's washed and disinfected hand. Ten microliters of test suspension (containing approximately 104 cfu of MRSA) was inoculated onto the pad of the forefinger and spread over a 1.0-cm × 1.0-cm area."/>
    <m/>
    <s v="wet"/>
    <s v="Immediately after inoculation, the gloved finger was pressed onto a single test area for 5 seconds."/>
    <s v="time: 5s"/>
    <s v="swab"/>
    <s v="TR%=(cfu recovered from recipient surface/cfu inoculated onto donor surface)*100"/>
    <m/>
    <n v="0.110285714285714"/>
    <m/>
    <m/>
  </r>
  <r>
    <s v="The effect of glove material upon the transfer of methicillin-resistant Staphylococcus aureus to and from a gloved hand"/>
    <x v="9"/>
    <s v="Moore, G., Dunnill, C.W., Wilson, A.P.R."/>
    <x v="18"/>
    <s v="Y"/>
    <s v="gloved hand"/>
    <s v="finger"/>
    <s v="Keyboard"/>
    <m/>
    <m/>
    <s v="liquid_x000a__x000a_A test glove was donned over the investigator's washed and disinfected hand. Ten microliters of test suspension (containing approximately 104 cfu of MRSA) was inoculated onto the pad of the forefinger and spread over a 1.0-cm × 1.0-cm area."/>
    <m/>
    <s v="wet"/>
    <s v="Immediately after inoculation, the gloved finger was pressed onto a single test area for 5 seconds."/>
    <s v="time: 5s"/>
    <s v="swab"/>
    <s v="TR%=(cfu recovered from recipient surface/cfu inoculated onto donor surface)*100"/>
    <m/>
    <n v="9.3399999999999997E-2"/>
    <m/>
    <m/>
  </r>
  <r>
    <s v="The effect of glove material upon the transfer of methicillin-resistant Staphylococcus aureus to and from a gloved hand"/>
    <x v="9"/>
    <s v="Moore, G., Dunnill, C.W., Wilson, A.P.R."/>
    <x v="18"/>
    <s v="Y"/>
    <s v="gloved hand"/>
    <s v="finger"/>
    <s v="Drawer"/>
    <m/>
    <m/>
    <s v="liquid_x000a__x000a_A test glove was donned over the investigator's washed and disinfected hand. Ten microliters of test suspension (containing approximately 104 cfu of MRSA) was inoculated onto the pad of the forefinger and spread over a 1.0-cm × 1.0-cm area."/>
    <m/>
    <s v="wet"/>
    <s v="Immediately after inoculation, the gloved finger was pressed onto a single test area for 5 seconds."/>
    <s v="time: 5s"/>
    <s v="swab"/>
    <s v="TR%=(cfu recovered from recipient surface/cfu inoculated onto donor surface)*100"/>
    <m/>
    <n v="7.8600000000000003E-2"/>
    <m/>
    <m/>
  </r>
  <r>
    <s v="The effect of glove material upon the transfer of methicillin-resistant Staphylococcus aureus to and from a gloved hand"/>
    <x v="9"/>
    <s v="Moore, G., Dunnill, C.W., Wilson, A.P.R."/>
    <x v="18"/>
    <s v="Y"/>
    <s v="gloved hand"/>
    <s v="Bed rail"/>
    <s v="finger"/>
    <m/>
    <m/>
    <s v="liquid_x000a__x000a_Ten microliters of bacterial suspension (∼104 cfu) was inoculated onto a test surface and spread over a single 2.25-cm2 test area. A test glove was donned by the investigator and the forefinger pressed onto the test area for 5 seconds."/>
    <m/>
    <s v="wet"/>
    <s v="Immediately after inoculation, the gloved finger was pressed onto a single test area for 5 seconds."/>
    <s v="time: 5s"/>
    <s v="swab"/>
    <s v="TR%=(cfu recovered from recipient surface/cfu inoculated onto donor surface)*101"/>
    <m/>
    <n v="5.8700000000000002E-2"/>
    <m/>
    <m/>
  </r>
  <r>
    <s v="The effect of glove material upon the transfer of methicillin-resistant Staphylococcus aureus to and from a gloved hand"/>
    <x v="9"/>
    <s v="Moore, G., Dunnill, C.W., Wilson, A.P.R."/>
    <x v="18"/>
    <s v="Y"/>
    <s v="gloved hand"/>
    <s v="Keyboard"/>
    <s v="finger"/>
    <m/>
    <m/>
    <s v="liquid_x000a__x000a_Ten microliters of bacterial suspension (∼104 cfu) was inoculated onto a test surface and spread over a single 2.25-cm2 test area. A test glove was donned by the investigator and the forefinger pressed onto the test area for 5 seconds."/>
    <m/>
    <s v="wet"/>
    <s v="Immediately after inoculation, the gloved finger was pressed onto a single test area for 5 seconds."/>
    <s v="time: 5s"/>
    <s v="swab"/>
    <s v="TR%=(cfu recovered from recipient surface/cfu inoculated onto donor surface)*101"/>
    <m/>
    <n v="7.0400000000000004E-2"/>
    <m/>
    <m/>
  </r>
  <r>
    <s v="The effect of glove material upon the transfer of methicillin-resistant Staphylococcus aureus to and from a gloved hand"/>
    <x v="9"/>
    <s v="Moore, G., Dunnill, C.W., Wilson, A.P.R."/>
    <x v="18"/>
    <s v="Y"/>
    <s v="gloved hand"/>
    <s v="Drawer"/>
    <s v="finger"/>
    <m/>
    <m/>
    <s v="liquid_x000a__x000a_Ten microliters of bacterial suspension (∼104 cfu) was inoculated onto a test surface and spread over a single 2.25-cm2 test area. A test glove was donned by the investigator and the forefinger pressed onto the test area for 5 seconds."/>
    <m/>
    <s v="wet"/>
    <s v="Immediately after inoculation, the gloved finger was pressed onto a single test area for 5 seconds."/>
    <s v="time: 5s"/>
    <s v="swab"/>
    <s v="TR%=(cfu recovered from recipient surface/cfu inoculated onto donor surface)*101"/>
    <m/>
    <n v="4.99E-2"/>
    <m/>
    <m/>
  </r>
  <r>
    <s v="Transfer efficiency of bacteria and viruses from porous and nonporous fomites to fingers under different relative humidity conditions"/>
    <x v="9"/>
    <s v="Lopez, G.U., Gerba, C.P., Tamimi, A.H., Kitajima, M., Maxwell, S.L., Rose, J.B."/>
    <x v="14"/>
    <s v="N"/>
    <s v="human fingers"/>
    <s v="Acrylic"/>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40.7 ± 37.7 (6.4 to 93.5)"/>
    <m/>
    <m/>
  </r>
  <r>
    <s v="Transfer efficiency of bacteria and viruses from porous and nonporous fomites to fingers under different relative humidity conditions"/>
    <x v="9"/>
    <s v="Lopez, G.U., Gerba, C.P., Tamimi, A.H., Kitajima, M., Maxwell, S.L., Rose, J.B."/>
    <x v="14"/>
    <s v="N"/>
    <s v="human fingers"/>
    <s v="Glass"/>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5.1 ± 5.4 (0.7 to 15.1)c"/>
    <m/>
    <m/>
  </r>
  <r>
    <s v="Transfer efficiency of bacteria and viruses from porous and nonporous fomites to fingers under different relative humidity conditions"/>
    <x v="9"/>
    <s v="Lopez, G.U., Gerba, C.P., Tamimi, A.H., Kitajima, M., Maxwell, S.L., Rose, J.B."/>
    <x v="14"/>
    <s v="N"/>
    <s v="human fingers"/>
    <s v="Ceramic til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11.6 ± 11.8 (0.1 to 33.3)c"/>
    <m/>
    <m/>
  </r>
  <r>
    <s v="Transfer efficiency of bacteria and viruses from porous and nonporous fomites to fingers under different relative humidity conditions"/>
    <x v="9"/>
    <s v="Lopez, G.U., Gerba, C.P., Tamimi, A.H., Kitajima, M., Maxwell, S.L., Rose, J.B."/>
    <x v="14"/>
    <s v="N"/>
    <s v="human fingers"/>
    <s v="Lamina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1.7 ± 23.9 (5.2 to 66.5)"/>
    <m/>
    <m/>
  </r>
  <r>
    <s v="Transfer efficiency of bacteria and viruses from porous and nonporous fomites to fingers under different relative humidity conditions"/>
    <x v="9"/>
    <s v="Lopez, G.U., Gerba, C.P., Tamimi, A.H., Kitajima, M., Maxwell, S.L., Rose, J.B."/>
    <x v="14"/>
    <s v="N"/>
    <s v="human fingers"/>
    <s v="Stainless steel"/>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3.8 ± 2.5 (1.5 to 7.1)c"/>
    <m/>
    <m/>
  </r>
  <r>
    <s v="Transfer efficiency of bacteria and viruses from porous and nonporous fomites to fingers under different relative humidity conditions"/>
    <x v="9"/>
    <s v="Lopez, G.U., Gerba, C.P., Tamimi, A.H., Kitajima, M., Maxwell, S.L., Rose, J.B."/>
    <x v="14"/>
    <s v="N"/>
    <s v="human fingers"/>
    <s v="Grani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7.3 ± 10.6 (&lt;0.1 to 28.0)b"/>
    <m/>
    <m/>
  </r>
  <r>
    <s v="Transfer efficiency of bacteria and viruses from porous and nonporous fomites to fingers under different relative humidity conditions"/>
    <x v="9"/>
    <s v="Lopez, G.U., Gerba, C.P., Tamimi, A.H., Kitajima, M., Maxwell, S.L., Rose, J.B."/>
    <x v="14"/>
    <s v="N"/>
    <s v="human fingers"/>
    <s v="Cotton"/>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6.8 ± 7.0 (&lt;0.3 to &lt;15.4)b"/>
    <m/>
    <m/>
  </r>
  <r>
    <s v="Transfer efficiency of bacteria and viruses from porous and nonporous fomites to fingers under different relative humidity conditions"/>
    <x v="9"/>
    <s v="Lopez, G.U., Gerba, C.P., Tamimi, A.H., Kitajima, M., Maxwell, S.L., Rose, J.B."/>
    <x v="14"/>
    <s v="N"/>
    <s v="human fingers"/>
    <s v="Polyester"/>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37 ± 0.28 (&lt;0.08 to &lt;0.9)b"/>
    <m/>
    <m/>
  </r>
  <r>
    <s v="Transfer efficiency of bacteria and viruses from porous and nonporous fomites to fingers under different relative humidity conditions"/>
    <x v="9"/>
    <s v="Lopez, G.U., Gerba, C.P., Tamimi, A.H., Kitajima, M., Maxwell, S.L., Rose, J.B."/>
    <x v="14"/>
    <s v="N"/>
    <s v="human fingers"/>
    <s v="Paper currency"/>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05 ± 0.04 (&lt;0.02 to 0.1)b"/>
    <m/>
    <m/>
  </r>
  <r>
    <s v="Transfer efficiency of bacteria and viruses from porous and nonporous fomites to fingers under different relative humidity conditions"/>
    <x v="9"/>
    <s v="Lopez, G.U., Gerba, C.P., Tamimi, A.H., Kitajima, M., Maxwell, S.L., Rose, J.B."/>
    <x v="14"/>
    <s v="N"/>
    <s v="human fingers"/>
    <s v="Acrylic"/>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53.3 ± 27.5 (30.4 to 98.0)"/>
    <m/>
    <m/>
  </r>
  <r>
    <s v="Transfer efficiency of bacteria and viruses from porous and nonporous fomites to fingers under different relative humidity conditions"/>
    <x v="9"/>
    <s v="Lopez, G.U., Gerba, C.P., Tamimi, A.H., Kitajima, M., Maxwell, S.L., Rose, J.B."/>
    <x v="14"/>
    <s v="N"/>
    <s v="human fingers"/>
    <s v="Glass"/>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78.6 ± 27.1 (38.0 to 100)c,d"/>
    <m/>
    <m/>
  </r>
  <r>
    <s v="Transfer efficiency of bacteria and viruses from porous and nonporous fomites to fingers under different relative humidity conditions"/>
    <x v="9"/>
    <s v="Lopez, G.U., Gerba, C.P., Tamimi, A.H., Kitajima, M., Maxwell, S.L., Rose, J.B."/>
    <x v="14"/>
    <s v="N"/>
    <s v="human fingers"/>
    <s v="Ceramic til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60.7 ± 45.4 (3.7 to 100)c,d"/>
    <m/>
    <m/>
  </r>
  <r>
    <s v="Transfer efficiency of bacteria and viruses from porous and nonporous fomites to fingers under different relative humidity conditions"/>
    <x v="9"/>
    <s v="Lopez, G.U., Gerba, C.P., Tamimi, A.H., Kitajima, M., Maxwell, S.L., Rose, J.B."/>
    <x v="14"/>
    <s v="N"/>
    <s v="human fingers"/>
    <s v="Lamina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7.4 ± 30.2 (1.9 to 77.0)"/>
    <m/>
    <m/>
  </r>
  <r>
    <s v="Transfer efficiency of bacteria and viruses from porous and nonporous fomites to fingers under different relative humidity conditions"/>
    <x v="9"/>
    <s v="Lopez, G.U., Gerba, C.P., Tamimi, A.H., Kitajima, M., Maxwell, S.L., Rose, J.B."/>
    <x v="14"/>
    <s v="N"/>
    <s v="human fingers"/>
    <s v="Stainless steel"/>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54.1 ± 23.5 (29.4 to 99.0)d"/>
    <m/>
    <m/>
  </r>
  <r>
    <s v="Transfer efficiency of bacteria and viruses from porous and nonporous fomites to fingers under different relative humidity conditions"/>
    <x v="9"/>
    <s v="Lopez, G.U., Gerba, C.P., Tamimi, A.H., Kitajima, M., Maxwell, S.L., Rose, J.B."/>
    <x v="14"/>
    <s v="N"/>
    <s v="human fingers"/>
    <s v="Grani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36.5 ± 39.3 (0.3 to 100)c"/>
    <m/>
    <m/>
  </r>
  <r>
    <s v="Transfer efficiency of bacteria and viruses from porous and nonporous fomites to fingers under different relative humidity conditions"/>
    <x v="9"/>
    <s v="Lopez, G.U., Gerba, C.P., Tamimi, A.H., Kitajima, M., Maxwell, S.L., Rose, J.B."/>
    <x v="14"/>
    <s v="N"/>
    <s v="human fingers"/>
    <s v="Cotton"/>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13.4 ± 11.7 (&lt;2.6 to &lt;33.3)b"/>
    <m/>
    <m/>
  </r>
  <r>
    <s v="Transfer efficiency of bacteria and viruses from porous and nonporous fomites to fingers under different relative humidity conditions"/>
    <x v="9"/>
    <s v="Lopez, G.U., Gerba, C.P., Tamimi, A.H., Kitajima, M., Maxwell, S.L., Rose, J.B."/>
    <x v="14"/>
    <s v="N"/>
    <s v="human fingers"/>
    <s v="Polyester"/>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7 ± 0.8 (&lt;0.1 to &lt;2.2)b"/>
    <m/>
    <m/>
  </r>
  <r>
    <s v="Transfer efficiency of bacteria and viruses from porous and nonporous fomites to fingers under different relative humidity conditions"/>
    <x v="9"/>
    <s v="Lopez, G.U., Gerba, C.P., Tamimi, A.H., Kitajima, M., Maxwell, S.L., Rose, J.B."/>
    <x v="14"/>
    <s v="N"/>
    <s v="human fingers"/>
    <s v="Paper currency"/>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1 ± 0.3 (&lt;0.01 to 0.7)b"/>
    <m/>
    <m/>
  </r>
  <r>
    <s v="Transfer efficiency of bacteria and viruses from porous and nonporous fomites to fingers under different relative humidity conditions"/>
    <x v="9"/>
    <s v="Lopez, G.U., Gerba, C.P., Tamimi, A.H., Kitajima, M., Maxwell, S.L., Rose, J.B."/>
    <x v="15"/>
    <s v="N"/>
    <s v="human fingers"/>
    <s v="Acrylic"/>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3.4 ± 2.5 (0.9 to 8.0)c"/>
    <m/>
    <m/>
  </r>
  <r>
    <s v="Transfer efficiency of bacteria and viruses from porous and nonporous fomites to fingers under different relative humidity conditions"/>
    <x v="9"/>
    <s v="Lopez, G.U., Gerba, C.P., Tamimi, A.H., Kitajima, M., Maxwell, S.L., Rose, J.B."/>
    <x v="15"/>
    <s v="N"/>
    <s v="human fingers"/>
    <s v="Glass"/>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0.3 ± 33.4 (0.6 to 85.4)"/>
    <m/>
    <m/>
  </r>
  <r>
    <s v="Transfer efficiency of bacteria and viruses from porous and nonporous fomites to fingers under different relative humidity conditions"/>
    <x v="9"/>
    <s v="Lopez, G.U., Gerba, C.P., Tamimi, A.H., Kitajima, M., Maxwell, S.L., Rose, J.B."/>
    <x v="15"/>
    <s v="N"/>
    <s v="human fingers"/>
    <s v="Ceramic til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7 ± 2.3 (0.8 to 6.7)c"/>
    <m/>
    <m/>
  </r>
  <r>
    <s v="Transfer efficiency of bacteria and viruses from porous and nonporous fomites to fingers under different relative humidity conditions"/>
    <x v="9"/>
    <s v="Lopez, G.U., Gerba, C.P., Tamimi, A.H., Kitajima, M., Maxwell, S.L., Rose, J.B."/>
    <x v="15"/>
    <s v="N"/>
    <s v="human fingers"/>
    <s v="Lamina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4.3 ± 2.4 (1.3 to 7.4)c"/>
    <m/>
    <m/>
  </r>
  <r>
    <s v="Transfer efficiency of bacteria and viruses from porous and nonporous fomites to fingers under different relative humidity conditions"/>
    <x v="9"/>
    <s v="Lopez, G.U., Gerba, C.P., Tamimi, A.H., Kitajima, M., Maxwell, S.L., Rose, J.B."/>
    <x v="15"/>
    <s v="N"/>
    <s v="human fingers"/>
    <s v="Stainless steel"/>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4.0 ± 4.0 (1.1 to 11.9)c"/>
    <m/>
    <m/>
  </r>
  <r>
    <s v="Transfer efficiency of bacteria and viruses from porous and nonporous fomites to fingers under different relative humidity conditions"/>
    <x v="9"/>
    <s v="Lopez, G.U., Gerba, C.P., Tamimi, A.H., Kitajima, M., Maxwell, S.L., Rose, J.B."/>
    <x v="15"/>
    <s v="N"/>
    <s v="human fingers"/>
    <s v="Grani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3.9 ± 5.0 (0.7 to 13.9)"/>
    <m/>
    <m/>
  </r>
  <r>
    <s v="Transfer efficiency of bacteria and viruses from porous and nonporous fomites to fingers under different relative humidity conditions"/>
    <x v="9"/>
    <s v="Lopez, G.U., Gerba, C.P., Tamimi, A.H., Kitajima, M., Maxwell, S.L., Rose, J.B."/>
    <x v="15"/>
    <s v="N"/>
    <s v="human fingers"/>
    <s v="Cotton"/>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1.0 ± 0.6 (&lt;0.4 to &lt;1.9)b"/>
    <m/>
    <m/>
  </r>
  <r>
    <s v="Transfer efficiency of bacteria and viruses from porous and nonporous fomites to fingers under different relative humidity conditions"/>
    <x v="9"/>
    <s v="Lopez, G.U., Gerba, C.P., Tamimi, A.H., Kitajima, M., Maxwell, S.L., Rose, J.B."/>
    <x v="15"/>
    <s v="N"/>
    <s v="human fingers"/>
    <s v="Polyester"/>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37 ± 0.48 (0.04 to 1.3)b"/>
    <m/>
    <m/>
  </r>
  <r>
    <s v="Transfer efficiency of bacteria and viruses from porous and nonporous fomites to fingers under different relative humidity conditions"/>
    <x v="9"/>
    <s v="Lopez, G.U., Gerba, C.P., Tamimi, A.H., Kitajima, M., Maxwell, S.L., Rose, J.B."/>
    <x v="15"/>
    <s v="N"/>
    <s v="human fingers"/>
    <s v="Paper currency"/>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0.2 ± 0.1 (0.1 to 0.4)"/>
    <m/>
    <m/>
  </r>
  <r>
    <s v="Transfer efficiency of bacteria and viruses from porous and nonporous fomites to fingers under different relative humidity conditions"/>
    <x v="9"/>
    <s v="Lopez, G.U., Gerba, C.P., Tamimi, A.H., Kitajima, M., Maxwell, S.L., Rose, J.B."/>
    <x v="15"/>
    <s v="N"/>
    <s v="human fingers"/>
    <s v="Acrylic"/>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47.2 ± 17.9 (24.4 to 67.3)d"/>
    <m/>
    <m/>
  </r>
  <r>
    <s v="Transfer efficiency of bacteria and viruses from porous and nonporous fomites to fingers under different relative humidity conditions"/>
    <x v="9"/>
    <s v="Lopez, G.U., Gerba, C.P., Tamimi, A.H., Kitajima, M., Maxwell, S.L., Rose, J.B."/>
    <x v="15"/>
    <s v="N"/>
    <s v="human fingers"/>
    <s v="Glass"/>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45.5 ± 15.5 (25.7 to 65.5)"/>
    <m/>
    <m/>
  </r>
  <r>
    <s v="Transfer efficiency of bacteria and viruses from porous and nonporous fomites to fingers under different relative humidity conditions"/>
    <x v="9"/>
    <s v="Lopez, G.U., Gerba, C.P., Tamimi, A.H., Kitajima, M., Maxwell, S.L., Rose, J.B."/>
    <x v="15"/>
    <s v="N"/>
    <s v="human fingers"/>
    <s v="Ceramic til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54.7 ± 18.8 (27.7 to 77.6)d"/>
    <m/>
    <m/>
  </r>
  <r>
    <s v="Transfer efficiency of bacteria and viruses from porous and nonporous fomites to fingers under different relative humidity conditions"/>
    <x v="9"/>
    <s v="Lopez, G.U., Gerba, C.P., Tamimi, A.H., Kitajima, M., Maxwell, S.L., Rose, J.B."/>
    <x v="15"/>
    <s v="N"/>
    <s v="human fingers"/>
    <s v="Lamina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61.9 ± 24.7 (30.9 to 89.8)d"/>
    <m/>
    <m/>
  </r>
  <r>
    <s v="Transfer efficiency of bacteria and viruses from porous and nonporous fomites to fingers under different relative humidity conditions"/>
    <x v="9"/>
    <s v="Lopez, G.U., Gerba, C.P., Tamimi, A.H., Kitajima, M., Maxwell, S.L., Rose, J.B."/>
    <x v="15"/>
    <s v="N"/>
    <s v="human fingers"/>
    <s v="Stainless steel"/>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48.3 ± 25.4 (16.6 to 85.5)d"/>
    <m/>
    <m/>
  </r>
  <r>
    <s v="Transfer efficiency of bacteria and viruses from porous and nonporous fomites to fingers under different relative humidity conditions"/>
    <x v="9"/>
    <s v="Lopez, G.U., Gerba, C.P., Tamimi, A.H., Kitajima, M., Maxwell, S.L., Rose, J.B."/>
    <x v="15"/>
    <s v="N"/>
    <s v="human fingers"/>
    <s v="Grani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39.6 ± 41.5 (1.3 to 100)c"/>
    <m/>
    <m/>
  </r>
  <r>
    <s v="Transfer efficiency of bacteria and viruses from porous and nonporous fomites to fingers under different relative humidity conditions"/>
    <x v="9"/>
    <s v="Lopez, G.U., Gerba, C.P., Tamimi, A.H., Kitajima, M., Maxwell, S.L., Rose, J.B."/>
    <x v="15"/>
    <s v="N"/>
    <s v="human fingers"/>
    <s v="Cotton"/>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5 ± 0.5 (0.1 to 1.3)b"/>
    <m/>
    <m/>
  </r>
  <r>
    <s v="Transfer efficiency of bacteria and viruses from porous and nonporous fomites to fingers under different relative humidity conditions"/>
    <x v="9"/>
    <s v="Lopez, G.U., Gerba, C.P., Tamimi, A.H., Kitajima, M., Maxwell, S.L., Rose, J.B."/>
    <x v="15"/>
    <s v="N"/>
    <s v="human fingers"/>
    <s v="Polyester"/>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5.0 ± 6.9 (0.1 to 15.5)"/>
    <m/>
    <m/>
  </r>
  <r>
    <s v="Transfer efficiency of bacteria and viruses from porous and nonporous fomites to fingers under different relative humidity conditions"/>
    <x v="9"/>
    <s v="Lopez, G.U., Gerba, C.P., Tamimi, A.H., Kitajima, M., Maxwell, S.L., Rose, J.B."/>
    <x v="15"/>
    <s v="N"/>
    <s v="human fingers"/>
    <s v="Paper currency"/>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0.2 ± 0.1 (0.1 to 0.3)"/>
    <m/>
    <m/>
  </r>
  <r>
    <s v="Transfer efficiency of bacteria and viruses from porous and nonporous fomites to fingers under different relative humidity conditions"/>
    <x v="9"/>
    <s v="Lopez, G.U., Gerba, C.P., Tamimi, A.H., Kitajima, M., Maxwell, S.L., Rose, J.B."/>
    <x v="16"/>
    <s v="N"/>
    <s v="human fingers"/>
    <s v="Acrylic"/>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57.0 ± 12.0 (45.8 to 74.8)"/>
    <m/>
    <m/>
  </r>
  <r>
    <s v="Transfer efficiency of bacteria and viruses from porous and nonporous fomites to fingers under different relative humidity conditions"/>
    <x v="9"/>
    <s v="Lopez, G.U., Gerba, C.P., Tamimi, A.H., Kitajima, M., Maxwell, S.L., Rose, J.B."/>
    <x v="16"/>
    <s v="N"/>
    <s v="human fingers"/>
    <s v="Glass"/>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5 ± 0.2 (&lt;0.3 to 0.9)b,c"/>
    <m/>
    <m/>
  </r>
  <r>
    <s v="Transfer efficiency of bacteria and viruses from porous and nonporous fomites to fingers under different relative humidity conditions"/>
    <x v="9"/>
    <s v="Lopez, G.U., Gerba, C.P., Tamimi, A.H., Kitajima, M., Maxwell, S.L., Rose, J.B."/>
    <x v="16"/>
    <s v="N"/>
    <s v="human fingers"/>
    <s v="Ceramic til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2 ± 0.1 (&lt;0.1 to 0.4)b"/>
    <m/>
    <m/>
  </r>
  <r>
    <s v="Transfer efficiency of bacteria and viruses from porous and nonporous fomites to fingers under different relative humidity conditions"/>
    <x v="9"/>
    <s v="Lopez, G.U., Gerba, C.P., Tamimi, A.H., Kitajima, M., Maxwell, S.L., Rose, J.B."/>
    <x v="16"/>
    <s v="N"/>
    <s v="human fingers"/>
    <s v="Lamina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2 ± 0.1 (&lt;0.1 to 0.3)b,c"/>
    <m/>
    <m/>
  </r>
  <r>
    <s v="Transfer efficiency of bacteria and viruses from porous and nonporous fomites to fingers under different relative humidity conditions"/>
    <x v="9"/>
    <s v="Lopez, G.U., Gerba, C.P., Tamimi, A.H., Kitajima, M., Maxwell, S.L., Rose, J.B."/>
    <x v="16"/>
    <s v="N"/>
    <s v="human fingers"/>
    <s v="Stainless steel"/>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5 ± 0.2 (&lt;0.4 to &lt;1.0)b,c"/>
    <m/>
    <m/>
  </r>
  <r>
    <s v="Transfer efficiency of bacteria and viruses from porous and nonporous fomites to fingers under different relative humidity conditions"/>
    <x v="9"/>
    <s v="Lopez, G.U., Gerba, C.P., Tamimi, A.H., Kitajima, M., Maxwell, S.L., Rose, J.B."/>
    <x v="16"/>
    <s v="N"/>
    <s v="human fingers"/>
    <s v="Grani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04 ± 0.03 (&lt;0.02 to 0.1)b"/>
    <m/>
    <m/>
  </r>
  <r>
    <s v="Transfer efficiency of bacteria and viruses from porous and nonporous fomites to fingers under different relative humidity conditions"/>
    <x v="9"/>
    <s v="Lopez, G.U., Gerba, C.P., Tamimi, A.H., Kitajima, M., Maxwell, S.L., Rose, J.B."/>
    <x v="16"/>
    <s v="N"/>
    <s v="human fingers"/>
    <s v="Cotton"/>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6 ± 0.1 (&lt;0.5 to &lt;0.8)b"/>
    <m/>
    <m/>
  </r>
  <r>
    <s v="Transfer efficiency of bacteria and viruses from porous and nonporous fomites to fingers under different relative humidity conditions"/>
    <x v="9"/>
    <s v="Lopez, G.U., Gerba, C.P., Tamimi, A.H., Kitajima, M., Maxwell, S.L., Rose, J.B."/>
    <x v="16"/>
    <s v="N"/>
    <s v="human fingers"/>
    <s v="Polyester"/>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6 ± 0.6 (&lt;0.2 to &lt;1.7)b"/>
    <m/>
    <m/>
  </r>
  <r>
    <s v="Transfer efficiency of bacteria and viruses from porous and nonporous fomites to fingers under different relative humidity conditions"/>
    <x v="9"/>
    <s v="Lopez, G.U., Gerba, C.P., Tamimi, A.H., Kitajima, M., Maxwell, S.L., Rose, J.B."/>
    <x v="16"/>
    <s v="N"/>
    <s v="human fingers"/>
    <s v="Paper currency"/>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1 ± 0.1 (&lt;0.02 to 0.2)b"/>
    <m/>
    <m/>
  </r>
  <r>
    <s v="Transfer efficiency of bacteria and viruses from porous and nonporous fomites to fingers under different relative humidity conditions"/>
    <x v="9"/>
    <s v="Lopez, G.U., Gerba, C.P., Tamimi, A.H., Kitajima, M., Maxwell, S.L., Rose, J.B."/>
    <x v="16"/>
    <s v="N"/>
    <s v="human fingers"/>
    <s v="Acrylic"/>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65.6 ± 15.9 (48.8 to 94.9)"/>
    <m/>
    <m/>
  </r>
  <r>
    <s v="Transfer efficiency of bacteria and viruses from porous and nonporous fomites to fingers under different relative humidity conditions"/>
    <x v="9"/>
    <s v="Lopez, G.U., Gerba, C.P., Tamimi, A.H., Kitajima, M., Maxwell, S.L., Rose, J.B."/>
    <x v="16"/>
    <s v="N"/>
    <s v="human fingers"/>
    <s v="Glass"/>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33.8 ± 24.0 (&lt;4.3 to 65.9)b,d"/>
    <m/>
    <m/>
  </r>
  <r>
    <s v="Transfer efficiency of bacteria and viruses from porous and nonporous fomites to fingers under different relative humidity conditions"/>
    <x v="9"/>
    <s v="Lopez, G.U., Gerba, C.P., Tamimi, A.H., Kitajima, M., Maxwell, S.L., Rose, J.B."/>
    <x v="16"/>
    <s v="N"/>
    <s v="human fingers"/>
    <s v="Ceramic til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21.2 ± 28.2 (&lt;1.3 to 76.4)b"/>
    <m/>
    <m/>
  </r>
  <r>
    <s v="Transfer efficiency of bacteria and viruses from porous and nonporous fomites to fingers under different relative humidity conditions"/>
    <x v="9"/>
    <s v="Lopez, G.U., Gerba, C.P., Tamimi, A.H., Kitajima, M., Maxwell, S.L., Rose, J.B."/>
    <x v="16"/>
    <s v="N"/>
    <s v="human fingers"/>
    <s v="Lamina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53.5 ± 19.6 (33.8 to 79.0)d"/>
    <m/>
    <m/>
  </r>
  <r>
    <s v="Transfer efficiency of bacteria and viruses from porous and nonporous fomites to fingers under different relative humidity conditions"/>
    <x v="9"/>
    <s v="Lopez, G.U., Gerba, C.P., Tamimi, A.H., Kitajima, M., Maxwell, S.L., Rose, J.B."/>
    <x v="16"/>
    <s v="N"/>
    <s v="human fingers"/>
    <s v="Stainless steel"/>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57.0 ± 9.7 (47.5 to 71.4)d"/>
    <m/>
    <m/>
  </r>
  <r>
    <s v="Transfer efficiency of bacteria and viruses from porous and nonporous fomites to fingers under different relative humidity conditions"/>
    <x v="9"/>
    <s v="Lopez, G.U., Gerba, C.P., Tamimi, A.H., Kitajima, M., Maxwell, S.L., Rose, J.B."/>
    <x v="16"/>
    <s v="N"/>
    <s v="human fingers"/>
    <s v="Grani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12.8 ± 19.8 (0.1 to 42.7)"/>
    <m/>
    <m/>
  </r>
  <r>
    <s v="Transfer efficiency of bacteria and viruses from porous and nonporous fomites to fingers under different relative humidity conditions"/>
    <x v="9"/>
    <s v="Lopez, G.U., Gerba, C.P., Tamimi, A.H., Kitajima, M., Maxwell, S.L., Rose, J.B."/>
    <x v="16"/>
    <s v="N"/>
    <s v="human fingers"/>
    <s v="Cotton"/>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3.5 ± 3.5 (&lt;0.9 to &lt;10.0)b"/>
    <m/>
    <m/>
  </r>
  <r>
    <s v="Transfer efficiency of bacteria and viruses from porous and nonporous fomites to fingers under different relative humidity conditions"/>
    <x v="9"/>
    <s v="Lopez, G.U., Gerba, C.P., Tamimi, A.H., Kitajima, M., Maxwell, S.L., Rose, J.B."/>
    <x v="16"/>
    <s v="N"/>
    <s v="human fingers"/>
    <s v="Polyester"/>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4.6 ± 6.1 (&lt;1.1 to &lt;16.3)b"/>
    <m/>
    <m/>
  </r>
  <r>
    <s v="Transfer efficiency of bacteria and viruses from porous and nonporous fomites to fingers under different relative humidity conditions"/>
    <x v="9"/>
    <s v="Lopez, G.U., Gerba, C.P., Tamimi, A.H., Kitajima, M., Maxwell, S.L., Rose, J.B."/>
    <x v="16"/>
    <s v="N"/>
    <s v="human fingers"/>
    <s v="Paper currency"/>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lt;0.1 ± 0.1 (&lt;0.03 to &lt;0.2)b"/>
    <m/>
    <m/>
  </r>
  <r>
    <s v="Transfer efficiency of bacteria and viruses from porous and nonporous fomites to fingers under different relative humidity conditions"/>
    <x v="9"/>
    <s v="Lopez, G.U., Gerba, C.P., Tamimi, A.H., Kitajima, M., Maxwell, S.L., Rose, J.B."/>
    <x v="19"/>
    <s v="N"/>
    <s v="human fingers"/>
    <s v="Acrylic"/>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1.7 ± 15.0 (3.0 to 40.6)c"/>
    <m/>
    <m/>
  </r>
  <r>
    <s v="Transfer efficiency of bacteria and viruses from porous and nonporous fomites to fingers under different relative humidity conditions"/>
    <x v="9"/>
    <s v="Lopez, G.U., Gerba, C.P., Tamimi, A.H., Kitajima, M., Maxwell, S.L., Rose, J.B."/>
    <x v="19"/>
    <s v="N"/>
    <s v="human fingers"/>
    <s v="Glass"/>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19.3 ± 13.2 (2.9 to 40.5)c"/>
    <m/>
    <m/>
  </r>
  <r>
    <s v="Transfer efficiency of bacteria and viruses from porous and nonporous fomites to fingers under different relative humidity conditions"/>
    <x v="9"/>
    <s v="Lopez, G.U., Gerba, C.P., Tamimi, A.H., Kitajima, M., Maxwell, S.L., Rose, J.B."/>
    <x v="19"/>
    <s v="N"/>
    <s v="human fingers"/>
    <s v="Ceramic til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7.1 ± 4.0 (3.8 to 15.0)c"/>
    <m/>
    <m/>
  </r>
  <r>
    <s v="Transfer efficiency of bacteria and viruses from porous and nonporous fomites to fingers under different relative humidity conditions"/>
    <x v="9"/>
    <s v="Lopez, G.U., Gerba, C.P., Tamimi, A.H., Kitajima, M., Maxwell, S.L., Rose, J.B."/>
    <x v="19"/>
    <s v="N"/>
    <s v="human fingers"/>
    <s v="Lamina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5.4 ± 3.6 (1.0 to 10.0)c"/>
    <m/>
    <m/>
  </r>
  <r>
    <s v="Transfer efficiency of bacteria and viruses from porous and nonporous fomites to fingers under different relative humidity conditions"/>
    <x v="9"/>
    <s v="Lopez, G.U., Gerba, C.P., Tamimi, A.H., Kitajima, M., Maxwell, S.L., Rose, J.B."/>
    <x v="19"/>
    <s v="N"/>
    <s v="human fingers"/>
    <s v="Stainless steel"/>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6.9 ± 8.9 (1.4 to 24.2)c"/>
    <m/>
    <m/>
  </r>
  <r>
    <s v="Transfer efficiency of bacteria and viruses from porous and nonporous fomites to fingers under different relative humidity conditions"/>
    <x v="9"/>
    <s v="Lopez, G.U., Gerba, C.P., Tamimi, A.H., Kitajima, M., Maxwell, S.L., Rose, J.B."/>
    <x v="19"/>
    <s v="N"/>
    <s v="human fingers"/>
    <s v="Grani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10.2 ± 5.0 (4.8 to 16.9)"/>
    <m/>
    <m/>
  </r>
  <r>
    <s v="Transfer efficiency of bacteria and viruses from porous and nonporous fomites to fingers under different relative humidity conditions"/>
    <x v="9"/>
    <s v="Lopez, G.U., Gerba, C.P., Tamimi, A.H., Kitajima, M., Maxwell, S.L., Rose, J.B."/>
    <x v="19"/>
    <s v="N"/>
    <s v="human fingers"/>
    <s v="Cotton"/>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0.03 ± 0.02 (0.01 to 0.1)"/>
    <m/>
    <m/>
  </r>
  <r>
    <s v="Transfer efficiency of bacteria and viruses from porous and nonporous fomites to fingers under different relative humidity conditions"/>
    <x v="9"/>
    <s v="Lopez, G.U., Gerba, C.P., Tamimi, A.H., Kitajima, M., Maxwell, S.L., Rose, J.B."/>
    <x v="19"/>
    <s v="N"/>
    <s v="human fingers"/>
    <s v="Polyester"/>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0.3 ± 0.2 (0.1 to 0.7)c"/>
    <m/>
    <m/>
  </r>
  <r>
    <s v="Transfer efficiency of bacteria and viruses from porous and nonporous fomites to fingers under different relative humidity conditions"/>
    <x v="9"/>
    <s v="Lopez, G.U., Gerba, C.P., Tamimi, A.H., Kitajima, M., Maxwell, S.L., Rose, J.B."/>
    <x v="19"/>
    <s v="N"/>
    <s v="human fingers"/>
    <s v="Paper currency"/>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0.4 ± 0.4 (0.1 to 0.9)"/>
    <m/>
    <m/>
  </r>
  <r>
    <s v="Transfer efficiency of bacteria and viruses from porous and nonporous fomites to fingers under different relative humidity conditions"/>
    <x v="9"/>
    <s v="Lopez, G.U., Gerba, C.P., Tamimi, A.H., Kitajima, M., Maxwell, S.L., Rose, J.B."/>
    <x v="19"/>
    <s v="N"/>
    <s v="human fingers"/>
    <s v="Acrylic"/>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79.5 ± 21.2 (54.1 to 100)c,d"/>
    <m/>
    <m/>
  </r>
  <r>
    <s v="Transfer efficiency of bacteria and viruses from porous and nonporous fomites to fingers under different relative humidity conditions"/>
    <x v="9"/>
    <s v="Lopez, G.U., Gerba, C.P., Tamimi, A.H., Kitajima, M., Maxwell, S.L., Rose, J.B."/>
    <x v="19"/>
    <s v="N"/>
    <s v="human fingers"/>
    <s v="Glass"/>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67.3 ± 25.0 (37.4 to 96.9)d"/>
    <m/>
    <m/>
  </r>
  <r>
    <s v="Transfer efficiency of bacteria and viruses from porous and nonporous fomites to fingers under different relative humidity conditions"/>
    <x v="9"/>
    <s v="Lopez, G.U., Gerba, C.P., Tamimi, A.H., Kitajima, M., Maxwell, S.L., Rose, J.B."/>
    <x v="19"/>
    <s v="N"/>
    <s v="human fingers"/>
    <s v="Ceramic til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41.2 ± 18.8 (18.7 to 74.7)d"/>
    <m/>
    <m/>
  </r>
  <r>
    <s v="Transfer efficiency of bacteria and viruses from porous and nonporous fomites to fingers under different relative humidity conditions"/>
    <x v="9"/>
    <s v="Lopez, G.U., Gerba, C.P., Tamimi, A.H., Kitajima, M., Maxwell, S.L., Rose, J.B."/>
    <x v="19"/>
    <s v="N"/>
    <s v="human fingers"/>
    <s v="Lamina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63.5 ± 24.0 (36.2 to 100)c,d"/>
    <m/>
    <m/>
  </r>
  <r>
    <s v="Transfer efficiency of bacteria and viruses from porous and nonporous fomites to fingers under different relative humidity conditions"/>
    <x v="9"/>
    <s v="Lopez, G.U., Gerba, C.P., Tamimi, A.H., Kitajima, M., Maxwell, S.L., Rose, J.B."/>
    <x v="19"/>
    <s v="N"/>
    <s v="human fingers"/>
    <s v="Stainless steel"/>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37.4 ± 16.0 (19.5 to 62.4)d"/>
    <m/>
    <m/>
  </r>
  <r>
    <s v="Transfer efficiency of bacteria and viruses from porous and nonporous fomites to fingers under different relative humidity conditions"/>
    <x v="9"/>
    <s v="Lopez, G.U., Gerba, C.P., Tamimi, A.H., Kitajima, M., Maxwell, S.L., Rose, J.B."/>
    <x v="19"/>
    <s v="N"/>
    <s v="human fingers"/>
    <s v="Grani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30.0 ± 24.3 (4.9 to 59.3)"/>
    <m/>
    <m/>
  </r>
  <r>
    <s v="Transfer efficiency of bacteria and viruses from porous and nonporous fomites to fingers under different relative humidity conditions"/>
    <x v="9"/>
    <s v="Lopez, G.U., Gerba, C.P., Tamimi, A.H., Kitajima, M., Maxwell, S.L., Rose, J.B."/>
    <x v="19"/>
    <s v="N"/>
    <s v="human fingers"/>
    <s v="Cotton"/>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0.3 ± 0.3 (0.04 to 0.6)"/>
    <m/>
    <m/>
  </r>
  <r>
    <s v="Transfer efficiency of bacteria and viruses from porous and nonporous fomites to fingers under different relative humidity conditions"/>
    <x v="9"/>
    <s v="Lopez, G.U., Gerba, C.P., Tamimi, A.H., Kitajima, M., Maxwell, S.L., Rose, J.B."/>
    <x v="19"/>
    <s v="N"/>
    <s v="human fingers"/>
    <s v="Polyester"/>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3 ± 0.8 (1.2 to 3.2)d"/>
    <m/>
    <m/>
  </r>
  <r>
    <s v="Transfer efficiency of bacteria and viruses from porous and nonporous fomites to fingers under different relative humidity conditions"/>
    <x v="9"/>
    <s v="Lopez, G.U., Gerba, C.P., Tamimi, A.H., Kitajima, M., Maxwell, S.L., Rose, J.B."/>
    <x v="19"/>
    <s v="N"/>
    <s v="human fingers"/>
    <s v="Paper currency"/>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0.7 ± 0.5 (0.1 to 1.5)"/>
    <m/>
    <m/>
  </r>
  <r>
    <s v="Transfer efficiency of bacteria and viruses from porous and nonporous fomites to fingers under different relative humidity conditions"/>
    <x v="9"/>
    <s v="Lopez, G.U., Gerba, C.P., Tamimi, A.H., Kitajima, M., Maxwell, S.L., Rose, J.B."/>
    <x v="17"/>
    <s v="N"/>
    <s v="human fingers"/>
    <s v="Ceramic til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3.1 ± 24.0 (0.4 to 52.7)"/>
    <m/>
    <m/>
  </r>
  <r>
    <s v="Transfer efficiency of bacteria and viruses from porous and nonporous fomites to fingers under different relative humidity conditions"/>
    <x v="9"/>
    <s v="Lopez, G.U., Gerba, C.P., Tamimi, A.H., Kitajima, M., Maxwell, S.L., Rose, J.B."/>
    <x v="17"/>
    <s v="N"/>
    <s v="human fingers"/>
    <s v="Lamina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36.3 ± 8.7 (24.1 to 50.0)"/>
    <m/>
    <m/>
  </r>
  <r>
    <s v="Transfer efficiency of bacteria and viruses from porous and nonporous fomites to fingers under different relative humidity conditions"/>
    <x v="9"/>
    <s v="Lopez, G.U., Gerba, C.P., Tamimi, A.H., Kitajima, M., Maxwell, S.L., Rose, J.B."/>
    <x v="17"/>
    <s v="N"/>
    <s v="human fingers"/>
    <s v="Granite"/>
    <s v="finger"/>
    <s v="19-25°C"/>
    <s v="15%-32%"/>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33.8 ± 40.4 (0.4 to 100)b"/>
    <m/>
    <m/>
  </r>
  <r>
    <s v="Transfer efficiency of bacteria and viruses from porous and nonporous fomites to fingers under different relative humidity conditions"/>
    <x v="9"/>
    <s v="Lopez, G.U., Gerba, C.P., Tamimi, A.H., Kitajima, M., Maxwell, S.L., Rose, J.B."/>
    <x v="17"/>
    <s v="N"/>
    <s v="human fingers"/>
    <s v="Ceramic til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9.2 ± 6.4 (19.4 to 35.4)"/>
    <m/>
    <m/>
  </r>
  <r>
    <s v="Transfer efficiency of bacteria and viruses from porous and nonporous fomites to fingers under different relative humidity conditions"/>
    <x v="9"/>
    <s v="Lopez, G.U., Gerba, C.P., Tamimi, A.H., Kitajima, M., Maxwell, S.L., Rose, J.B."/>
    <x v="17"/>
    <s v="N"/>
    <s v="human fingers"/>
    <s v="Lamina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5.5 ± 15.5 (3.4 to 50.0)"/>
    <m/>
    <m/>
  </r>
  <r>
    <s v="Transfer efficiency of bacteria and viruses from porous and nonporous fomites to fingers under different relative humidity conditions"/>
    <x v="9"/>
    <s v="Lopez, G.U., Gerba, C.P., Tamimi, A.H., Kitajima, M., Maxwell, S.L., Rose, J.B."/>
    <x v="17"/>
    <s v="N"/>
    <s v="human fingers"/>
    <s v="Granite"/>
    <s v="finger"/>
    <s v="19-25°C"/>
    <s v="40%-65%"/>
    <s v="liquid_x000a_"/>
    <m/>
    <s v="dry"/>
    <s v="To assess transfer, the fomite was placed at the center of a scale with a digital readout, and a finger transfer was performed by placing the right hand finger on the center, covering the inoculated area of the fomite, for 10 s with 1.0 kg/cm2"/>
    <s v="time: 10s_x000a_pressure: 1.0 kg/cm2 (98.0665 kPa; 700-1,500 g/cm2)"/>
    <s v="swab"/>
    <s v="TE%=(CFU or PFU finger/CFU or PFU controlfomite)*100"/>
    <m/>
    <s v="25.9 ± 4.1 (19.7 to 32.1)"/>
    <m/>
    <m/>
  </r>
  <r>
    <s v="Human norovirus transfer to stainless steel and small fruits during handling"/>
    <x v="10"/>
    <s v="Sharps, C.P., Kotwal, G., Cannon, J.L."/>
    <x v="20"/>
    <s v="Y"/>
    <s v="gloved hand"/>
    <m/>
    <m/>
    <m/>
    <m/>
    <s v="liquid_x000a__x000a_The starting item (donor) for each transfer was inoculated with 10 1-μl iterations of stool suspension and either allowed to dry for 30 min, representative of a dry inoculation procedure, or used immediately during studies with a wet inoculation procedure. _x000a_"/>
    <m/>
    <s v="dry"/>
    <s v="(i) single transfer, involving stainless steel and fruits as recipient surfaces after direct transfer from gloved fingertips, (ii) &quot;with intermediate&quot; transfer, involving inoculated fingertips touching first a stainless steel intermediate and then fruits using the same fingertip, and (iii) fomite transfer, occurring when previously clean gloves touch an inoculated stainless steel surface, becoming contaminated in the process, and then go on to contact fruits."/>
    <s v="time: 5s_x000a_loading weight: 50±5g_x000a_contact area: 1cm2"/>
    <s v="centrifuge tube"/>
    <s v="%recovery=virus titer recovered/virus titer inoculated*100%_x000a__x000a_%transfer=virus titer recovered from recipient/%recovery*100%"/>
    <m/>
    <m/>
    <s v="data!A173"/>
    <m/>
  </r>
  <r>
    <s v="Human norovirus transfer to stainless steel and small fruits during handling"/>
    <x v="10"/>
    <s v="Sharps, C.P., Kotwal, G., Cannon, J.L."/>
    <x v="20"/>
    <s v="Y"/>
    <s v="gloved hand"/>
    <m/>
    <m/>
    <m/>
    <m/>
    <s v="liquid_x000a__x000a_The starting item (donor) for each transfer was inoculated with 10 1-μl iterations of stool suspension and either allowed to dry for 30 min, representative of a dry inoculation procedure, or used immediately during studies with a wet inoculation procedure. _x000a_"/>
    <m/>
    <s v="wet"/>
    <s v="(i) single transfer, involving stainless steel and fruits as recipient surfaces after direct transfer from gloved fingertips, (ii) &quot;with intermediate&quot; transfer, involving inoculated fingertips touching first a stainless steel intermediate and then fruits using the same fingertip, and (iii) fomite transfer, occurring when previously clean gloves touch an inoculated stainless steel surface, becoming contaminated in the process, and then go on to contact fruits."/>
    <s v="time: 5s_x000a_loading weight: 50±5g_x000a_contact area: 1cm2"/>
    <s v="centrifuge tube"/>
    <s v="%recovery=virus titer recovered/virus titer inoculated*100%_x000a__x000a_%transfer=virus titer recovered from recipient/%recovery*100%"/>
    <m/>
    <m/>
    <s v="data!A173"/>
    <m/>
  </r>
  <r>
    <s v="Norovirus Cross-Contamination during Food Handling and Interruption of Virus Transfer by Hand Antisepsis: Experiments with Feline Calicivirus as a Surrogate"/>
    <x v="11"/>
    <s v="Bidawid, S., Malik, N., Adegbunrin, O., Sattar, S.A., Farber, J.M."/>
    <x v="21"/>
    <s v="N"/>
    <s v="human fingers"/>
    <s v="finger"/>
    <s v="Ham"/>
    <m/>
    <m/>
    <s v="liquid_x000a__x000a_10 ml of the virus suspension was deposited onto each fingerpad and the inoculum allowed to dry for 20 min"/>
    <m/>
    <s v="dry"/>
    <s v=" the contaminated area of each fingerpad to come in contact with a disk of lettuce, ham, and metal, placed in separate weighing plastic boats resting on the pan of a balance, for 10 s at a pressure of 0.2 to 0.4 kg/cm2."/>
    <s v=" time: 10 s  _x000a_pressure: 0.2 to 0.4 kg/cm2."/>
    <s v="wash, scrape"/>
    <s v="%recovery baseline=(titer of recovered virus after drying)/(titer of virus at T0) *100_x000a__x000a_%recovery =(titer of recovered virus after contact)/(titer of virus after drying) *100"/>
    <m/>
    <s v="46.0±20.3"/>
    <m/>
    <m/>
  </r>
  <r>
    <s v="Norovirus Cross-Contamination during Food Handling and Interruption of Virus Transfer by Hand Antisepsis: Experiments with Feline Calicivirus as a Surrogate"/>
    <x v="11"/>
    <s v="Bidawid, S., Malik, N., Adegbunrin, O., Sattar, S.A., Farber, J.M."/>
    <x v="21"/>
    <s v="N"/>
    <s v="human fingers"/>
    <s v="finger"/>
    <s v="Lettuce"/>
    <m/>
    <m/>
    <s v="liquid_x000a__x000a_10 ml of the virus suspension was deposited onto each fingerpad and the inoculum allowed to dry for 20 min"/>
    <m/>
    <s v="dry"/>
    <s v=" the contaminated area of each fingerpad to come in contact with a disk of lettuce, ham, and metal, placed in separate weighing plastic boats resting on the pan of a balance, for 10 s at a pressure of 0.2 to 0.4 kg/cm2."/>
    <s v=" time: 10 s  _x000a_pressure: 0.2 to 0.4 kg/cm2."/>
    <s v="wash, scrape"/>
    <s v="%recovery baseline=(titer of recovered virus after drying)/(titer of virus at T0) *100_x000a__x000a_%recovery =(titer of recovered virus after contact)/(titer of virus after drying) *100"/>
    <m/>
    <s v="18.0±5.7"/>
    <m/>
    <m/>
  </r>
  <r>
    <s v="Norovirus Cross-Contamination during Food Handling and Interruption of Virus Transfer by Hand Antisepsis: Experiments with Feline Calicivirus as a Surrogate"/>
    <x v="11"/>
    <s v="Bidawid, S., Malik, N., Adegbunrin, O., Sattar, S.A., Farber, J.M."/>
    <x v="21"/>
    <s v="N"/>
    <s v="human fingers"/>
    <s v="finger"/>
    <s v="Metal"/>
    <m/>
    <m/>
    <s v="liquid_x000a__x000a_10 ml of the virus suspension was deposited onto each fingerpad and the inoculum allowed to dry for 20 min"/>
    <m/>
    <s v="dry"/>
    <s v=" the contaminated area of each fingerpad to come in contact with a disk of lettuce, ham, and metal, placed in separate weighing plastic boats resting on the pan of a balance, for 10 s at a pressure of 0.2 to 0.4 kg/cm2."/>
    <s v=" time: 10 s  _x000a_pressure: 0.2 to 0.4 kg/cm2."/>
    <s v="wash, scrape"/>
    <s v="%recovery baseline=(titer of recovered virus after drying)/(titer of virus at T0) *100_x000a__x000a_%recovery =(titer of recovered virus after contact)/(titer of virus after drying) *100"/>
    <m/>
    <s v="13.0±3.6"/>
    <m/>
    <m/>
  </r>
  <r>
    <s v="Norovirus Cross-Contamination during Food Handling and Interruption of Virus Transfer by Hand Antisepsis: Experiments with Feline Calicivirus as a Surrogate"/>
    <x v="11"/>
    <s v="Bidawid, S., Malik, N., Adegbunrin, O., Sattar, S.A., Farber, J.M."/>
    <x v="21"/>
    <s v="N"/>
    <s v="human fingers"/>
    <s v="Ham"/>
    <s v="finger"/>
    <m/>
    <m/>
    <s v="liquid_x000a__x000a_10 ml of the virus suspension was deposited onto each surface and the inoculum allowed to dry for 20 min"/>
    <m/>
    <s v="dry"/>
    <s v="The ability of a number of hand decontamination agents, i.e., water with a standard hardness of 200 ppm as CaCO3, liquid soap andwater, 62 and 75% alcohol-based rubs, to interrupt virus transfer from the fingerpads to foods and metal disks was investigated"/>
    <s v=" time: 10 s  _x000a_pressure: 0.2 to 0.4 kg/cm2."/>
    <s v="wash, scrape"/>
    <s v="%recovery baseline=(titer of recovered virus after drying)/(titer of virus at T0) *100_x000a__x000a_%recovery =(titer of recovered virus after contact)/(titer of virus after drying) *101"/>
    <m/>
    <s v="6.0±1.8"/>
    <m/>
    <m/>
  </r>
  <r>
    <s v="Norovirus Cross-Contamination during Food Handling and Interruption of Virus Transfer by Hand Antisepsis: Experiments with Feline Calicivirus as a Surrogate"/>
    <x v="11"/>
    <s v="Bidawid, S., Malik, N., Adegbunrin, O., Sattar, S.A., Farber, J.M."/>
    <x v="21"/>
    <s v="N"/>
    <s v="human fingers"/>
    <s v="Lettuce"/>
    <s v="finger"/>
    <m/>
    <m/>
    <s v="liquid_x000a__x000a_10 ml of the virus suspension was deposited onto each surface and the inoculum allowed to dry for 20 min"/>
    <m/>
    <s v="dry"/>
    <s v="The ability of a number of hand decontamination agents, i.e., water with a standard hardness of 200 ppm as CaCO3, liquid soap andwater, 62 and 75% alcohol-based rubs, to interrupt virus transfer from the fingerpads to foods and metal disks was investigated"/>
    <s v=" time: 10 s  _x000a_pressure: 0.2 to 0.4 kg/cm2."/>
    <s v="wash, scrape"/>
    <s v="%recovery baseline=(titer of recovered virus after drying)/(titer of virus at T0) *100_x000a__x000a_%recovery =(titer of recovered virus after contact)/(titer of virus after drying) *101"/>
    <m/>
    <s v="14.0±3.5"/>
    <m/>
    <m/>
  </r>
  <r>
    <s v="Norovirus Cross-Contamination during Food Handling and Interruption of Virus Transfer by Hand Antisepsis: Experiments with Feline Calicivirus as a Surrogate"/>
    <x v="11"/>
    <s v="Bidawid, S., Malik, N., Adegbunrin, O., Sattar, S.A., Farber, J.M."/>
    <x v="21"/>
    <s v="N"/>
    <s v="human fingers"/>
    <s v="Stainless steel"/>
    <s v="finger"/>
    <m/>
    <m/>
    <s v="liquid_x000a__x000a_10 ml of the virus suspension was deposited onto each surface and the inoculum allowed to dry for 20 min"/>
    <m/>
    <s v="dry"/>
    <s v="The ability of a number of hand decontamination agents, i.e., water with a standard hardness of 200 ppm as CaCO3, liquid soap andwater, 62 and 75% alcohol-based rubs, to interrupt virus transfer from the fingerpads to foods and metal disks was investigated"/>
    <s v=" time: 10 s  _x000a_pressure: 0.2 to 0.4 kg/cm2."/>
    <s v="wash, scrape"/>
    <s v="%recovery baseline=(titer of recovered virus after drying)/(titer of virus at T0) *100_x000a__x000a_%recovery =(titer of recovered virus after contact)/(titer of virus after drying) *101"/>
    <m/>
    <s v="7.0±1.9"/>
    <m/>
    <m/>
  </r>
  <r>
    <s v="Chemical disinfection to interrupt transfer of rhinovirus type 14 from environmental surfaces to hands"/>
    <x v="12"/>
    <s v="Sattar, S.A., Jacobsen, H., Springthorpe, V.S., Cusack, T.M., Rubino, J.R."/>
    <x v="22"/>
    <s v="N"/>
    <s v="human fingers"/>
    <s v="stainless steel disk"/>
    <s v="finger"/>
    <s v="22 ± 2°C"/>
    <m/>
    <s v="liquid_x000a__x000a_The dried inoculum on the disk (see above) was first covered with 20 μl of either the test product or tap water and allowed to dry under ambient conditions. "/>
    <m/>
    <s v="dry"/>
    <s v="the contaminated area of the fingerpad was placed firmly over the mouth of the vial, and the vial was inverted with the fingerpad still over it and held in position for 5 s. This was followed by 20 full inversions of the vial with the fingerpad still over it and an additional 5 s of soaking and 20 more full inversions. The surface of the fingerpad was then scraped on the inside rim of the vial to recover as much fluid as possible."/>
    <s v="time: 10s_x000a_pressure: 1 kg/cm2"/>
    <s v="wash, scrape_x000a__x000a_disks were sonicated in a bath for 10 min"/>
    <m/>
    <m/>
    <s v="0.58 ± 0.35"/>
    <m/>
    <m/>
  </r>
  <r>
    <s v="Survival of hepatitis A virus on human hands and its transfer on contact with animate and inanimate surfaces"/>
    <x v="13"/>
    <s v="Mbithi, J N, Springthorpe, V S, Boulet, J R, Sattar, S A."/>
    <x v="23"/>
    <s v="N"/>
    <s v="human fingers"/>
    <s v="Stainless-steel disks"/>
    <s v="finger"/>
    <m/>
    <m/>
    <s v="liquid_x000a__x000a_10 μl_x000a_"/>
    <m/>
    <s v="dry"/>
    <s v="_x000a_Once contact was made between thed disk and the fingerpad and the desired pressure level wasd attained, the finger was rotated in half circles 10 times overi the 10-s period of contact;  in the case of fingerpad-toHAV transfer experiments. "/>
    <s v="time: 10s_x000a_pressure: low pressure:0.2 kg/cm2_x000a_high pressure:1.0 kg/cm2"/>
    <m/>
    <m/>
    <m/>
    <m/>
    <m/>
    <m/>
  </r>
  <r>
    <s v="Survival of hepatitis A virus on human hands and its transfer on contact with animate and inanimate surfaces"/>
    <x v="13"/>
    <s v="Mbithi, J N, Springthorpe, V S, Boulet, J R, Sattar, S A."/>
    <x v="23"/>
    <s v="N"/>
    <s v="human fingers"/>
    <s v="finger"/>
    <s v="Stainless-steel disks"/>
    <m/>
    <m/>
    <s v="liquid_x000a__x000a_10 μl_x000a_"/>
    <m/>
    <s v="dry"/>
    <s v="_x000a_Once contact was made between thed disk and the fingerpad and the desired pressure level wasd attained, the finger was rotated in half circles 10 times overi the 10-s period of contact;  in the case of fingerpad-toHAV transfer experiments. "/>
    <s v="time: 10s_x000a_pressure: low pressure:0.2 kg/cm2_x000a_high pressure:1.0 kg/cm2"/>
    <m/>
    <m/>
    <m/>
    <m/>
    <m/>
    <m/>
  </r>
  <r>
    <s v="Potential role of hands in the spread of respiratory viral infections: Studies with human parainfluenza virus 3 and rhinovirus 14"/>
    <x v="14"/>
    <s v="Ansari, S.A., Springthorpe, V.S., Sattar, S.A., Rivard, S., Rahman, M."/>
    <x v="24"/>
    <s v="N"/>
    <s v="human fingers"/>
    <s v="finger"/>
    <s v="finger"/>
    <m/>
    <m/>
    <s v="liquid_x000a__x000a_10 μl_x000a_"/>
    <m/>
    <s v="dry"/>
    <m/>
    <s v="time: 5s_x000a_pressure:1 kg/cm2"/>
    <m/>
    <m/>
    <m/>
    <s v="Undetectable"/>
    <m/>
    <m/>
  </r>
  <r>
    <s v="Potential role of hands in the spread of respiratory viral infections: Studies with human parainfluenza virus 3 and rhinovirus 14"/>
    <x v="14"/>
    <s v="Ansari, S.A., Springthorpe, V.S., Sattar, S.A., Rivard, S., Rahman, M."/>
    <x v="24"/>
    <s v="N"/>
    <s v="human fingers"/>
    <s v="finger"/>
    <s v="Stainless-steel disks"/>
    <m/>
    <m/>
    <s v="liquid_x000a__x000a_10 μl_x000a_"/>
    <m/>
    <s v="dry"/>
    <m/>
    <s v="time: 5s_x000a_pressure:1 kg/cm2"/>
    <m/>
    <m/>
    <m/>
    <s v="Undetectable"/>
    <m/>
    <m/>
  </r>
  <r>
    <s v="Potential role of hands in the spread of respiratory viral infections: Studies with human parainfluenza virus 3 and rhinovirus 14"/>
    <x v="14"/>
    <s v="Ansari, S.A., Springthorpe, V.S., Sattar, S.A., Rivard, S., Rahman, M."/>
    <x v="24"/>
    <s v="N"/>
    <s v="human fingers"/>
    <s v="stainless steel disk"/>
    <s v="finger"/>
    <m/>
    <m/>
    <s v="liquid_x000a__x000a_10 μl_x000a_"/>
    <m/>
    <s v="dry"/>
    <m/>
    <s v="time: 5s_x000a_pressure:1 kg/cm2"/>
    <m/>
    <m/>
    <m/>
    <s v="1.48(1.0)"/>
    <m/>
    <m/>
  </r>
  <r>
    <s v="Potential role of hands in the spread of respiratory viral infections: Studies with human parainfluenza virus 3 and rhinovirus 14"/>
    <x v="14"/>
    <s v="Ansari, S.A., Springthorpe, V.S., Sattar, S.A., Rivard, S., Rahman, M."/>
    <x v="25"/>
    <s v="N"/>
    <s v="human fingers"/>
    <s v="finger"/>
    <s v="finger"/>
    <m/>
    <m/>
    <s v="liquid_x000a__x000a_10 μl_x000a_"/>
    <m/>
    <s v="dry"/>
    <m/>
    <s v="time: 5s_x000a_pressure:1 kg/cm2"/>
    <m/>
    <m/>
    <m/>
    <s v="0.71(0.2)"/>
    <m/>
    <m/>
  </r>
  <r>
    <s v="Potential role of hands in the spread of respiratory viral infections: Studies with human parainfluenza virus 3 and rhinovirus 14"/>
    <x v="14"/>
    <s v="Ansari, S.A., Springthorpe, V.S., Sattar, S.A., Rivard, S., Rahman, M."/>
    <x v="25"/>
    <s v="N"/>
    <s v="human fingers"/>
    <s v="finger"/>
    <s v="Stainless-steel disks"/>
    <m/>
    <m/>
    <s v="liquid_x000a__x000a_10 μl_x000a_"/>
    <m/>
    <s v="dry"/>
    <m/>
    <s v="time: 5s_x000a_pressure:1 kg/cm2"/>
    <m/>
    <m/>
    <m/>
    <s v="0.92(0.3)"/>
    <m/>
    <m/>
  </r>
  <r>
    <s v="Potential role of hands in the spread of respiratory viral infections: Studies with human parainfluenza virus 3 and rhinovirus 14"/>
    <x v="14"/>
    <s v="Ansari, S.A., Springthorpe, V.S., Sattar, S.A., Rivard, S., Rahman, M."/>
    <x v="25"/>
    <s v="N"/>
    <s v="human fingers"/>
    <s v="stainless steel disk"/>
    <s v="finger"/>
    <m/>
    <m/>
    <s v="liquid_x000a__x000a_10 μl_x000a_"/>
    <m/>
    <s v="dry"/>
    <m/>
    <s v="time: 5s_x000a_pressure:1 kg/cm2"/>
    <m/>
    <m/>
    <m/>
    <s v="0.67(0.1)"/>
    <m/>
    <m/>
  </r>
  <r>
    <s v="Rotavirus survival on human hands and transfer of infectious virus to animate and nonporous inanimate surfaces"/>
    <x v="15"/>
    <s v="Ansari, S.A., Sattar, S.A., Springthorpe, V.S., Wells, G.A., Tostowaryk, W."/>
    <x v="26"/>
    <s v="N"/>
    <s v="human fingers"/>
    <s v="stainless steel disk"/>
    <s v="finger"/>
    <m/>
    <m/>
    <s v="liquid_x000a__x000a_10 μl_x000a_"/>
    <m/>
    <s v="dry 20min"/>
    <m/>
    <s v="inoculum:10μl (2 × 104 to 8 × 104 PFU)_x000a_time: 10s_x000a_pressure:1kg/cm2"/>
    <s v="wash, scrape"/>
    <m/>
    <m/>
    <s v="16.8(5.17)"/>
    <m/>
    <m/>
  </r>
  <r>
    <s v="Rotavirus survival on human hands and transfer of infectious virus to animate and nonporous inanimate surfaces"/>
    <x v="15"/>
    <s v="Ansari, S.A., Sattar, S.A., Springthorpe, V.S., Wells, G.A., Tostowaryk, W."/>
    <x v="26"/>
    <s v="N"/>
    <s v="human fingers"/>
    <s v="finger"/>
    <s v="Stainless-steel disks"/>
    <m/>
    <m/>
    <s v="liquid_x000a__x000a_10 μl_x000a_"/>
    <m/>
    <s v="dry 20min"/>
    <m/>
    <s v="inoculum:10μl (2 × 104 to 8 × 104 PFU)_x000a_time: 10s_x000a_pressure:1kg/cm2"/>
    <s v="wash, scrape"/>
    <m/>
    <m/>
    <s v="16.1(5.43)"/>
    <m/>
    <m/>
  </r>
  <r>
    <s v="Rotavirus survival on human hands and transfer of infectious virus to animate and nonporous inanimate surfaces"/>
    <x v="15"/>
    <s v="Ansari, S.A., Sattar, S.A., Springthorpe, V.S., Wells, G.A., Tostowaryk, W."/>
    <x v="26"/>
    <s v="N"/>
    <s v="human fingers"/>
    <s v="finger"/>
    <s v="finger"/>
    <m/>
    <m/>
    <s v="liquid_x000a__x000a_10 μl_x000a_"/>
    <m/>
    <s v="dry 20min"/>
    <m/>
    <s v="inoculum:10μl (2 × 104 to 8 × 104 PFU)_x000a_time: 10s_x000a_pressure:1kg/cm2"/>
    <s v="wash, scrape"/>
    <m/>
    <m/>
    <s v="6.6(2.61)"/>
    <m/>
    <m/>
  </r>
  <r>
    <s v="Rotavirus survival on human hands and transfer of infectious virus to animate and nonporous inanimate surfaces"/>
    <x v="15"/>
    <s v="Ansari, S.A., Sattar, S.A., Springthorpe, V.S., Wells, G.A., Tostowaryk, W."/>
    <x v="26"/>
    <s v="N"/>
    <s v="human fingers"/>
    <s v="stainless steel disk"/>
    <s v="finger"/>
    <m/>
    <m/>
    <s v="liquid_x000a__x000a_10 μl_x000a_"/>
    <m/>
    <s v="dry 60min"/>
    <m/>
    <s v="inoculum:10μl (2 × 104 to 8 × 104 PFU)_x000a_time: 10s_x000a_pressure:1kg/cm2"/>
    <s v="wash, scrape"/>
    <m/>
    <m/>
    <s v="1.6(1.18)"/>
    <m/>
    <m/>
  </r>
  <r>
    <s v="Rotavirus survival on human hands and transfer of infectious virus to animate and nonporous inanimate surfaces"/>
    <x v="15"/>
    <s v="Ansari, S.A., Sattar, S.A., Springthorpe, V.S., Wells, G.A., Tostowaryk, W."/>
    <x v="26"/>
    <s v="N"/>
    <s v="human fingers"/>
    <s v="finger"/>
    <s v="Stainless-steel disks"/>
    <m/>
    <m/>
    <s v="liquid_x000a__x000a_10 μl_x000a_"/>
    <m/>
    <s v="dry 60min"/>
    <m/>
    <s v="inoculum:10μl (2 × 104 to 8 × 104 PFU)_x000a_time: 10s_x000a_pressure:1kg/cm2"/>
    <s v="wash, scrape"/>
    <m/>
    <m/>
    <s v="1.8(1.5)"/>
    <m/>
    <m/>
  </r>
  <r>
    <s v="Rotavirus survival on human hands and transfer of infectious virus to animate and nonporous inanimate surfaces"/>
    <x v="15"/>
    <s v="Ansari, S.A., Sattar, S.A., Springthorpe, V.S., Wells, G.A., Tostowaryk, W."/>
    <x v="26"/>
    <s v="N"/>
    <s v="human fingers"/>
    <s v="finger"/>
    <s v="finger"/>
    <m/>
    <m/>
    <s v="liquid_x000a__x000a_10 μl_x000a_"/>
    <m/>
    <s v="dry 60min"/>
    <m/>
    <s v="inoculum:10μl (2 × 104 to 8 × 104 PFU)_x000a_time: 10s_x000a_pressure:1kg/cm2"/>
    <s v="wash, scrape"/>
    <m/>
    <m/>
    <s v="2.8(2.11)"/>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3001593-FF34-2C43-9CC0-691EED361F99}" name="PivotTable1" cacheId="2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2">
  <location ref="A1:AB18" firstHeaderRow="1" firstDataRow="2" firstDataCol="1"/>
  <pivotFields count="21">
    <pivotField showAll="0"/>
    <pivotField axis="axisRow" dataField="1" showAll="0">
      <items count="17">
        <item x="2"/>
        <item x="1"/>
        <item h="1" x="0"/>
        <item x="3"/>
        <item x="4"/>
        <item x="5"/>
        <item x="6"/>
        <item x="7"/>
        <item x="8"/>
        <item x="9"/>
        <item x="10"/>
        <item x="11"/>
        <item x="12"/>
        <item x="13"/>
        <item x="14"/>
        <item x="15"/>
        <item t="default"/>
      </items>
    </pivotField>
    <pivotField showAll="0"/>
    <pivotField axis="axisCol" showAll="0">
      <items count="28">
        <item x="2"/>
        <item x="16"/>
        <item x="13"/>
        <item x="14"/>
        <item x="9"/>
        <item x="23"/>
        <item x="4"/>
        <item x="5"/>
        <item x="6"/>
        <item x="24"/>
        <item x="22"/>
        <item x="1"/>
        <item x="19"/>
        <item x="8"/>
        <item x="10"/>
        <item x="21"/>
        <item x="20"/>
        <item x="7"/>
        <item x="17"/>
        <item x="25"/>
        <item x="15"/>
        <item x="3"/>
        <item x="18"/>
        <item x="11"/>
        <item x="12"/>
        <item x="26"/>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6">
    <i>
      <x/>
    </i>
    <i>
      <x v="1"/>
    </i>
    <i>
      <x v="3"/>
    </i>
    <i>
      <x v="4"/>
    </i>
    <i>
      <x v="5"/>
    </i>
    <i>
      <x v="6"/>
    </i>
    <i>
      <x v="7"/>
    </i>
    <i>
      <x v="8"/>
    </i>
    <i>
      <x v="9"/>
    </i>
    <i>
      <x v="10"/>
    </i>
    <i>
      <x v="11"/>
    </i>
    <i>
      <x v="12"/>
    </i>
    <i>
      <x v="13"/>
    </i>
    <i>
      <x v="14"/>
    </i>
    <i>
      <x v="15"/>
    </i>
    <i t="grand">
      <x/>
    </i>
  </rowItems>
  <colFields count="1">
    <field x="3"/>
  </colFields>
  <colItems count="27">
    <i>
      <x/>
    </i>
    <i>
      <x v="1"/>
    </i>
    <i>
      <x v="2"/>
    </i>
    <i>
      <x v="3"/>
    </i>
    <i>
      <x v="4"/>
    </i>
    <i>
      <x v="5"/>
    </i>
    <i>
      <x v="6"/>
    </i>
    <i>
      <x v="7"/>
    </i>
    <i>
      <x v="8"/>
    </i>
    <i>
      <x v="9"/>
    </i>
    <i>
      <x v="10"/>
    </i>
    <i>
      <x v="11"/>
    </i>
    <i>
      <x v="12"/>
    </i>
    <i>
      <x v="13"/>
    </i>
    <i>
      <x v="14"/>
    </i>
    <i>
      <x v="15"/>
    </i>
    <i>
      <x v="16"/>
    </i>
    <i>
      <x v="17"/>
    </i>
    <i>
      <x v="18"/>
    </i>
    <i>
      <x v="19"/>
    </i>
    <i>
      <x v="20"/>
    </i>
    <i>
      <x v="21"/>
    </i>
    <i>
      <x v="22"/>
    </i>
    <i>
      <x v="23"/>
    </i>
    <i>
      <x v="24"/>
    </i>
    <i>
      <x v="25"/>
    </i>
    <i t="grand">
      <x/>
    </i>
  </colItems>
  <dataFields count="1">
    <dataField name="Count of Year" fld="1" subtotal="count" baseField="0" baseItem="0"/>
  </dataFields>
  <chartFormats count="27">
    <chartFormat chart="0" format="0" series="1">
      <pivotArea type="data" outline="0" fieldPosition="0">
        <references count="1">
          <reference field="4294967294" count="1" selected="0">
            <x v="0"/>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3"/>
          </reference>
        </references>
      </pivotArea>
    </chartFormat>
    <chartFormat chart="0" format="4" series="1">
      <pivotArea type="data" outline="0" fieldPosition="0">
        <references count="2">
          <reference field="4294967294" count="1" selected="0">
            <x v="0"/>
          </reference>
          <reference field="3" count="1" selected="0">
            <x v="4"/>
          </reference>
        </references>
      </pivotArea>
    </chartFormat>
    <chartFormat chart="0" format="5" series="1">
      <pivotArea type="data" outline="0" fieldPosition="0">
        <references count="2">
          <reference field="4294967294" count="1" selected="0">
            <x v="0"/>
          </reference>
          <reference field="3" count="1" selected="0">
            <x v="5"/>
          </reference>
        </references>
      </pivotArea>
    </chartFormat>
    <chartFormat chart="0" format="6" series="1">
      <pivotArea type="data" outline="0" fieldPosition="0">
        <references count="2">
          <reference field="4294967294" count="1" selected="0">
            <x v="0"/>
          </reference>
          <reference field="3" count="1" selected="0">
            <x v="6"/>
          </reference>
        </references>
      </pivotArea>
    </chartFormat>
    <chartFormat chart="0" format="7" series="1">
      <pivotArea type="data" outline="0" fieldPosition="0">
        <references count="2">
          <reference field="4294967294" count="1" selected="0">
            <x v="0"/>
          </reference>
          <reference field="3" count="1" selected="0">
            <x v="7"/>
          </reference>
        </references>
      </pivotArea>
    </chartFormat>
    <chartFormat chart="0" format="8" series="1">
      <pivotArea type="data" outline="0" fieldPosition="0">
        <references count="2">
          <reference field="4294967294" count="1" selected="0">
            <x v="0"/>
          </reference>
          <reference field="3" count="1" selected="0">
            <x v="8"/>
          </reference>
        </references>
      </pivotArea>
    </chartFormat>
    <chartFormat chart="0" format="9" series="1">
      <pivotArea type="data" outline="0" fieldPosition="0">
        <references count="2">
          <reference field="4294967294" count="1" selected="0">
            <x v="0"/>
          </reference>
          <reference field="3" count="1" selected="0">
            <x v="9"/>
          </reference>
        </references>
      </pivotArea>
    </chartFormat>
    <chartFormat chart="0" format="10" series="1">
      <pivotArea type="data" outline="0" fieldPosition="0">
        <references count="2">
          <reference field="4294967294" count="1" selected="0">
            <x v="0"/>
          </reference>
          <reference field="3" count="1" selected="0">
            <x v="10"/>
          </reference>
        </references>
      </pivotArea>
    </chartFormat>
    <chartFormat chart="0" format="11" series="1">
      <pivotArea type="data" outline="0" fieldPosition="0">
        <references count="2">
          <reference field="4294967294" count="1" selected="0">
            <x v="0"/>
          </reference>
          <reference field="3" count="1" selected="0">
            <x v="11"/>
          </reference>
        </references>
      </pivotArea>
    </chartFormat>
    <chartFormat chart="0" format="12" series="1">
      <pivotArea type="data" outline="0" fieldPosition="0">
        <references count="2">
          <reference field="4294967294" count="1" selected="0">
            <x v="0"/>
          </reference>
          <reference field="3" count="1" selected="0">
            <x v="12"/>
          </reference>
        </references>
      </pivotArea>
    </chartFormat>
    <chartFormat chart="0" format="13" series="1">
      <pivotArea type="data" outline="0" fieldPosition="0">
        <references count="2">
          <reference field="4294967294" count="1" selected="0">
            <x v="0"/>
          </reference>
          <reference field="3" count="1" selected="0">
            <x v="13"/>
          </reference>
        </references>
      </pivotArea>
    </chartFormat>
    <chartFormat chart="0" format="14" series="1">
      <pivotArea type="data" outline="0" fieldPosition="0">
        <references count="2">
          <reference field="4294967294" count="1" selected="0">
            <x v="0"/>
          </reference>
          <reference field="3" count="1" selected="0">
            <x v="14"/>
          </reference>
        </references>
      </pivotArea>
    </chartFormat>
    <chartFormat chart="0" format="15" series="1">
      <pivotArea type="data" outline="0" fieldPosition="0">
        <references count="2">
          <reference field="4294967294" count="1" selected="0">
            <x v="0"/>
          </reference>
          <reference field="3" count="1" selected="0">
            <x v="15"/>
          </reference>
        </references>
      </pivotArea>
    </chartFormat>
    <chartFormat chart="0" format="16" series="1">
      <pivotArea type="data" outline="0" fieldPosition="0">
        <references count="2">
          <reference field="4294967294" count="1" selected="0">
            <x v="0"/>
          </reference>
          <reference field="3" count="1" selected="0">
            <x v="16"/>
          </reference>
        </references>
      </pivotArea>
    </chartFormat>
    <chartFormat chart="0" format="17" series="1">
      <pivotArea type="data" outline="0" fieldPosition="0">
        <references count="2">
          <reference field="4294967294" count="1" selected="0">
            <x v="0"/>
          </reference>
          <reference field="3" count="1" selected="0">
            <x v="17"/>
          </reference>
        </references>
      </pivotArea>
    </chartFormat>
    <chartFormat chart="0" format="18" series="1">
      <pivotArea type="data" outline="0" fieldPosition="0">
        <references count="2">
          <reference field="4294967294" count="1" selected="0">
            <x v="0"/>
          </reference>
          <reference field="3" count="1" selected="0">
            <x v="18"/>
          </reference>
        </references>
      </pivotArea>
    </chartFormat>
    <chartFormat chart="0" format="19" series="1">
      <pivotArea type="data" outline="0" fieldPosition="0">
        <references count="2">
          <reference field="4294967294" count="1" selected="0">
            <x v="0"/>
          </reference>
          <reference field="3" count="1" selected="0">
            <x v="19"/>
          </reference>
        </references>
      </pivotArea>
    </chartFormat>
    <chartFormat chart="0" format="20" series="1">
      <pivotArea type="data" outline="0" fieldPosition="0">
        <references count="2">
          <reference field="4294967294" count="1" selected="0">
            <x v="0"/>
          </reference>
          <reference field="3" count="1" selected="0">
            <x v="20"/>
          </reference>
        </references>
      </pivotArea>
    </chartFormat>
    <chartFormat chart="0" format="21" series="1">
      <pivotArea type="data" outline="0" fieldPosition="0">
        <references count="2">
          <reference field="4294967294" count="1" selected="0">
            <x v="0"/>
          </reference>
          <reference field="3" count="1" selected="0">
            <x v="21"/>
          </reference>
        </references>
      </pivotArea>
    </chartFormat>
    <chartFormat chart="0" format="22" series="1">
      <pivotArea type="data" outline="0" fieldPosition="0">
        <references count="2">
          <reference field="4294967294" count="1" selected="0">
            <x v="0"/>
          </reference>
          <reference field="3" count="1" selected="0">
            <x v="22"/>
          </reference>
        </references>
      </pivotArea>
    </chartFormat>
    <chartFormat chart="0" format="23" series="1">
      <pivotArea type="data" outline="0" fieldPosition="0">
        <references count="2">
          <reference field="4294967294" count="1" selected="0">
            <x v="0"/>
          </reference>
          <reference field="3" count="1" selected="0">
            <x v="23"/>
          </reference>
        </references>
      </pivotArea>
    </chartFormat>
    <chartFormat chart="0" format="24" series="1">
      <pivotArea type="data" outline="0" fieldPosition="0">
        <references count="2">
          <reference field="4294967294" count="1" selected="0">
            <x v="0"/>
          </reference>
          <reference field="3" count="1" selected="0">
            <x v="24"/>
          </reference>
        </references>
      </pivotArea>
    </chartFormat>
    <chartFormat chart="0" format="25" series="1">
      <pivotArea type="data" outline="0" fieldPosition="0">
        <references count="2">
          <reference field="4294967294" count="1" selected="0">
            <x v="0"/>
          </reference>
          <reference field="3" count="1" selected="0">
            <x v="25"/>
          </reference>
        </references>
      </pivotArea>
    </chartFormat>
    <chartFormat chart="0" format="26" series="1">
      <pivotArea type="data" outline="0" fieldPosition="0">
        <references count="2">
          <reference field="4294967294" count="1" selected="0">
            <x v="0"/>
          </reference>
          <reference field="3" count="1" selected="0">
            <x v="0"/>
          </reference>
        </references>
      </pivotArea>
    </chartFormat>
    <chartFormat chart="0" format="27" series="1">
      <pivotArea type="data" outline="0" fieldPosition="0">
        <references count="2">
          <reference field="4294967294" count="1" selected="0">
            <x v="0"/>
          </reference>
          <reference field="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pubs.acs.org/doi/abs/10.1021/acs.est.0c04678" TargetMode="External"/><Relationship Id="rId3" Type="http://schemas.openxmlformats.org/officeDocument/2006/relationships/hyperlink" Target="https://academic.oup.com/jambio/article/127/2/605/6714551" TargetMode="External"/><Relationship Id="rId7" Type="http://schemas.openxmlformats.org/officeDocument/2006/relationships/hyperlink" Target="https://journals.asm.org/doi/full/10.1128/aem.02338-21" TargetMode="External"/><Relationship Id="rId2" Type="http://schemas.openxmlformats.org/officeDocument/2006/relationships/hyperlink" Target="https://www.mdpi.com/1999-4915/14/5/1048" TargetMode="External"/><Relationship Id="rId1" Type="http://schemas.openxmlformats.org/officeDocument/2006/relationships/hyperlink" Target="https://journals.asm.org/doi/10.1128/aem.01215-21" TargetMode="External"/><Relationship Id="rId6" Type="http://schemas.openxmlformats.org/officeDocument/2006/relationships/hyperlink" Target="https://journals.asm.org/doi/full/10.1128/aem.01030-13" TargetMode="External"/><Relationship Id="rId5" Type="http://schemas.openxmlformats.org/officeDocument/2006/relationships/hyperlink" Target="https://www.nature.com/articles/s41598-021-00843-0" TargetMode="External"/><Relationship Id="rId10" Type="http://schemas.openxmlformats.org/officeDocument/2006/relationships/hyperlink" Target="https://www.ncbi.nlm.nih.gov/pmc/articles/pmid/34171005/" TargetMode="External"/><Relationship Id="rId4" Type="http://schemas.openxmlformats.org/officeDocument/2006/relationships/hyperlink" Target="https://ami-journals.onlinelibrary.wiley.com/doi/full/10.1111/j.1365-2672.2010.04814.x" TargetMode="External"/><Relationship Id="rId9" Type="http://schemas.openxmlformats.org/officeDocument/2006/relationships/hyperlink" Target="https://www.ncbi.nlm.nih.gov/pmc/articles/PMC10062061/"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7.xml.rels><?xml version="1.0" encoding="UTF-8" standalone="yes"?>
<Relationships xmlns="http://schemas.openxmlformats.org/package/2006/relationships"><Relationship Id="rId8" Type="http://schemas.openxmlformats.org/officeDocument/2006/relationships/hyperlink" Target="https://www.ncbi.nlm.nih.gov/pmc/articles/PMC3754157/table/T3/?report=objectonly" TargetMode="External"/><Relationship Id="rId13" Type="http://schemas.openxmlformats.org/officeDocument/2006/relationships/hyperlink" Target="https://www.ncbi.nlm.nih.gov/pmc/articles/PMC3754157/table/T3/?report=objectonly" TargetMode="External"/><Relationship Id="rId18" Type="http://schemas.openxmlformats.org/officeDocument/2006/relationships/hyperlink" Target="https://www.ncbi.nlm.nih.gov/pmc/articles/PMC3754157/table/T3/?report=objectonly" TargetMode="External"/><Relationship Id="rId3" Type="http://schemas.openxmlformats.org/officeDocument/2006/relationships/hyperlink" Target="https://www.ncbi.nlm.nih.gov/pmc/articles/PMC3754157/table/T3/?report=objectonly" TargetMode="External"/><Relationship Id="rId21" Type="http://schemas.openxmlformats.org/officeDocument/2006/relationships/hyperlink" Target="https://www.ncbi.nlm.nih.gov/pmc/articles/PMC3754157/table/T3/?report=objectonly" TargetMode="External"/><Relationship Id="rId7" Type="http://schemas.openxmlformats.org/officeDocument/2006/relationships/hyperlink" Target="https://www.ncbi.nlm.nih.gov/pmc/articles/PMC3754157/table/T3/?report=objectonly" TargetMode="External"/><Relationship Id="rId12" Type="http://schemas.openxmlformats.org/officeDocument/2006/relationships/hyperlink" Target="https://www.ncbi.nlm.nih.gov/pmc/articles/PMC3754157/table/T3/?report=objectonly" TargetMode="External"/><Relationship Id="rId17" Type="http://schemas.openxmlformats.org/officeDocument/2006/relationships/hyperlink" Target="https://www.ncbi.nlm.nih.gov/pmc/articles/PMC3754157/table/T3/?report=objectonly" TargetMode="External"/><Relationship Id="rId2" Type="http://schemas.openxmlformats.org/officeDocument/2006/relationships/hyperlink" Target="https://www.ncbi.nlm.nih.gov/pmc/articles/PMC3754157/table/T3/?report=objectonly" TargetMode="External"/><Relationship Id="rId16" Type="http://schemas.openxmlformats.org/officeDocument/2006/relationships/hyperlink" Target="https://www.ncbi.nlm.nih.gov/pmc/articles/PMC3754157/table/T3/?report=objectonly" TargetMode="External"/><Relationship Id="rId20" Type="http://schemas.openxmlformats.org/officeDocument/2006/relationships/hyperlink" Target="https://www.ncbi.nlm.nih.gov/pmc/articles/PMC3754157/table/T3/?report=objectonly" TargetMode="External"/><Relationship Id="rId1" Type="http://schemas.openxmlformats.org/officeDocument/2006/relationships/hyperlink" Target="https://www.ncbi.nlm.nih.gov/pmc/articles/PMC3754157/table/T3/?report=objectonly" TargetMode="External"/><Relationship Id="rId6" Type="http://schemas.openxmlformats.org/officeDocument/2006/relationships/hyperlink" Target="https://www.ncbi.nlm.nih.gov/pmc/articles/PMC3754157/table/T3/?report=objectonly" TargetMode="External"/><Relationship Id="rId11" Type="http://schemas.openxmlformats.org/officeDocument/2006/relationships/hyperlink" Target="https://www.ncbi.nlm.nih.gov/pmc/articles/PMC3754157/table/T3/?report=objectonly" TargetMode="External"/><Relationship Id="rId5" Type="http://schemas.openxmlformats.org/officeDocument/2006/relationships/hyperlink" Target="https://www.ncbi.nlm.nih.gov/pmc/articles/PMC3754157/table/T3/?report=objectonly" TargetMode="External"/><Relationship Id="rId15" Type="http://schemas.openxmlformats.org/officeDocument/2006/relationships/hyperlink" Target="https://www.ncbi.nlm.nih.gov/pmc/articles/PMC3754157/table/T3/?report=objectonly" TargetMode="External"/><Relationship Id="rId10" Type="http://schemas.openxmlformats.org/officeDocument/2006/relationships/hyperlink" Target="https://www.ncbi.nlm.nih.gov/pmc/articles/PMC3754157/table/T3/?report=objectonly" TargetMode="External"/><Relationship Id="rId19" Type="http://schemas.openxmlformats.org/officeDocument/2006/relationships/hyperlink" Target="https://www.ncbi.nlm.nih.gov/pmc/articles/PMC3754157/table/T3/?report=objectonly" TargetMode="External"/><Relationship Id="rId4" Type="http://schemas.openxmlformats.org/officeDocument/2006/relationships/hyperlink" Target="https://www.ncbi.nlm.nih.gov/pmc/articles/PMC3754157/table/T3/?report=objectonly" TargetMode="External"/><Relationship Id="rId9" Type="http://schemas.openxmlformats.org/officeDocument/2006/relationships/hyperlink" Target="https://www.ncbi.nlm.nih.gov/pmc/articles/PMC3754157/table/T3/?report=objectonly" TargetMode="External"/><Relationship Id="rId14" Type="http://schemas.openxmlformats.org/officeDocument/2006/relationships/hyperlink" Target="https://www.ncbi.nlm.nih.gov/pmc/articles/PMC3754157/table/T3/?report=objectonly" TargetMode="External"/></Relationships>
</file>

<file path=xl/worksheets/_rels/sheet18.xml.rels><?xml version="1.0" encoding="UTF-8" standalone="yes"?>
<Relationships xmlns="http://schemas.openxmlformats.org/package/2006/relationships"><Relationship Id="rId3" Type="http://schemas.openxmlformats.org/officeDocument/2006/relationships/hyperlink" Target="https://www.ncbi.nlm.nih.gov/pmc/articles/PMC309958/table/t1/?report=objectonly" TargetMode="External"/><Relationship Id="rId2" Type="http://schemas.openxmlformats.org/officeDocument/2006/relationships/hyperlink" Target="https://www.ncbi.nlm.nih.gov/pmc/articles/PMC309958/table/t1/?report=objectonly" TargetMode="External"/><Relationship Id="rId1" Type="http://schemas.openxmlformats.org/officeDocument/2006/relationships/hyperlink" Target="https://www.ncbi.nlm.nih.gov/pmc/articles/PMC309958/table/t1/?report=objectonly" TargetMode="External"/><Relationship Id="rId4" Type="http://schemas.openxmlformats.org/officeDocument/2006/relationships/hyperlink" Target="https://www.ncbi.nlm.nih.gov/pmc/articles/PMC309958/table/t1/?report=objectonly" TargetMode="External"/></Relationships>
</file>

<file path=xl/worksheets/_rels/sheet19.xml.rels><?xml version="1.0" encoding="UTF-8" standalone="yes"?>
<Relationships xmlns="http://schemas.openxmlformats.org/package/2006/relationships"><Relationship Id="rId8" Type="http://schemas.openxmlformats.org/officeDocument/2006/relationships/hyperlink" Target="https://www.sciencedirect.com/science/article/pii/S0196655315005313" TargetMode="External"/><Relationship Id="rId3" Type="http://schemas.openxmlformats.org/officeDocument/2006/relationships/hyperlink" Target="https://www.sciencedirect.com/science/article/pii/S0196655315005313" TargetMode="External"/><Relationship Id="rId7" Type="http://schemas.openxmlformats.org/officeDocument/2006/relationships/hyperlink" Target="https://www.sciencedirect.com/science/article/pii/S0196655315005313" TargetMode="External"/><Relationship Id="rId2" Type="http://schemas.openxmlformats.org/officeDocument/2006/relationships/hyperlink" Target="https://www.sciencedirect.com/science/article/pii/S0196655315005313" TargetMode="External"/><Relationship Id="rId1" Type="http://schemas.openxmlformats.org/officeDocument/2006/relationships/hyperlink" Target="https://www.sciencedirect.com/science/article/pii/S0196655315005313" TargetMode="External"/><Relationship Id="rId6" Type="http://schemas.openxmlformats.org/officeDocument/2006/relationships/hyperlink" Target="https://www.sciencedirect.com/science/article/pii/S0196655315005313" TargetMode="External"/><Relationship Id="rId5" Type="http://schemas.openxmlformats.org/officeDocument/2006/relationships/hyperlink" Target="https://www.sciencedirect.com/science/article/pii/S0196655315005313" TargetMode="External"/><Relationship Id="rId10" Type="http://schemas.openxmlformats.org/officeDocument/2006/relationships/hyperlink" Target="https://www.sciencedirect.com/science/article/pii/S0196655315005313" TargetMode="External"/><Relationship Id="rId4" Type="http://schemas.openxmlformats.org/officeDocument/2006/relationships/hyperlink" Target="https://www.sciencedirect.com/science/article/pii/S0196655315005313" TargetMode="External"/><Relationship Id="rId9" Type="http://schemas.openxmlformats.org/officeDocument/2006/relationships/hyperlink" Target="https://www.sciencedirect.com/science/article/pii/S0196655315005313" TargetMode="External"/></Relationships>
</file>

<file path=xl/worksheets/_rels/sheet24.xml.rels><?xml version="1.0" encoding="UTF-8" standalone="yes"?>
<Relationships xmlns="http://schemas.openxmlformats.org/package/2006/relationships"><Relationship Id="rId1" Type="http://schemas.openxmlformats.org/officeDocument/2006/relationships/hyperlink" Target="https://enviromicro-journals.onlinelibrary.wiley.com/doi/full/10.1046/j.1365-2672.2002.01734.x?saml_referrer" TargetMode="External"/></Relationships>
</file>

<file path=xl/worksheets/_rels/sheet25.xml.rels><?xml version="1.0" encoding="UTF-8" standalone="yes"?>
<Relationships xmlns="http://schemas.openxmlformats.org/package/2006/relationships"><Relationship Id="rId3" Type="http://schemas.openxmlformats.org/officeDocument/2006/relationships/hyperlink" Target="https://www.ncbi.nlm.nih.gov/pmc/articles/PMC4136105/table/T2/?report=objectonly" TargetMode="External"/><Relationship Id="rId2" Type="http://schemas.openxmlformats.org/officeDocument/2006/relationships/hyperlink" Target="https://www.ncbi.nlm.nih.gov/pmc/articles/PMC4136105/table/T2/?report=objectonly" TargetMode="External"/><Relationship Id="rId1" Type="http://schemas.openxmlformats.org/officeDocument/2006/relationships/hyperlink" Target="https://www.ncbi.nlm.nih.gov/pmc/articles/PMC4136105/table/T2/?report=objectonly" TargetMode="External"/><Relationship Id="rId5" Type="http://schemas.openxmlformats.org/officeDocument/2006/relationships/hyperlink" Target="https://www.ncbi.nlm.nih.gov/pmc/articles/PMC4136105/table/T2/?report=objectonly" TargetMode="External"/><Relationship Id="rId4" Type="http://schemas.openxmlformats.org/officeDocument/2006/relationships/hyperlink" Target="https://www.ncbi.nlm.nih.gov/pmc/articles/PMC4136105/table/T2/?report=objectonly"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ncbi.nlm.nih.gov/pmc/articles/PMC7498081/table/pone.0238998.t001/"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3" Type="http://schemas.openxmlformats.org/officeDocument/2006/relationships/hyperlink" Target="https://www.sciencedirect.com/science/article/pii/S0196655315005313" TargetMode="External"/><Relationship Id="rId2" Type="http://schemas.openxmlformats.org/officeDocument/2006/relationships/hyperlink" Target="https://www.sciencedirect.com/science/article/pii/S0196655315005313" TargetMode="External"/><Relationship Id="rId1" Type="http://schemas.openxmlformats.org/officeDocument/2006/relationships/hyperlink" Target="https://www.sciencedirect.com/science/article/pii/S0196655315005313" TargetMode="External"/><Relationship Id="rId4"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openxmlformats.org/officeDocument/2006/relationships/hyperlink" Target="https://www.sciencedirect.com/science/article/pii/S0196655315005313" TargetMode="External"/><Relationship Id="rId2" Type="http://schemas.openxmlformats.org/officeDocument/2006/relationships/hyperlink" Target="https://www.sciencedirect.com/science/article/pii/S0196655315005313" TargetMode="External"/><Relationship Id="rId1" Type="http://schemas.openxmlformats.org/officeDocument/2006/relationships/hyperlink" Target="https://www.sciencedirect.com/science/article/pii/S0196655315005313" TargetMode="External"/><Relationship Id="rId4"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BBB6D8-9157-E641-A2A7-3AF355DC8F26}">
  <dimension ref="A1:H20"/>
  <sheetViews>
    <sheetView workbookViewId="0">
      <pane ySplit="1" topLeftCell="A2" activePane="bottomLeft" state="frozen"/>
      <selection pane="bottomLeft" activeCell="B9" sqref="B9"/>
    </sheetView>
  </sheetViews>
  <sheetFormatPr baseColWidth="10" defaultRowHeight="19"/>
  <cols>
    <col min="1" max="1" width="30.33203125" style="1" customWidth="1"/>
    <col min="2" max="2" width="28.33203125" style="1" customWidth="1"/>
    <col min="3" max="3" width="18" style="1" customWidth="1"/>
    <col min="4" max="4" width="34.1640625" style="1" customWidth="1"/>
    <col min="5" max="5" width="25.83203125" style="1" customWidth="1"/>
    <col min="6" max="6" width="49" style="1" customWidth="1"/>
    <col min="7" max="16384" width="10.83203125" style="1"/>
  </cols>
  <sheetData>
    <row r="1" spans="1:8" s="2" customFormat="1" ht="22">
      <c r="A1" s="6" t="s">
        <v>3</v>
      </c>
      <c r="B1" s="6" t="s">
        <v>4</v>
      </c>
      <c r="C1" s="7" t="s">
        <v>5</v>
      </c>
      <c r="D1" s="7" t="s">
        <v>9</v>
      </c>
      <c r="E1" s="7" t="s">
        <v>8</v>
      </c>
      <c r="F1" s="7" t="s">
        <v>6</v>
      </c>
    </row>
    <row r="2" spans="1:8" ht="163" customHeight="1">
      <c r="A2" s="172" t="s">
        <v>11</v>
      </c>
      <c r="B2" s="172" t="s">
        <v>52</v>
      </c>
      <c r="C2" s="1" t="s">
        <v>0</v>
      </c>
      <c r="D2" s="3" t="s">
        <v>13</v>
      </c>
      <c r="E2" s="172" t="s">
        <v>7</v>
      </c>
      <c r="F2" s="171" t="s">
        <v>2</v>
      </c>
    </row>
    <row r="3" spans="1:8" ht="177" customHeight="1">
      <c r="A3" s="172"/>
      <c r="B3" s="172"/>
      <c r="C3" s="1" t="s">
        <v>1</v>
      </c>
      <c r="D3" s="1" t="s">
        <v>14</v>
      </c>
      <c r="E3" s="172"/>
      <c r="F3" s="172"/>
    </row>
    <row r="4" spans="1:8" ht="180">
      <c r="A4" s="1" t="s">
        <v>12</v>
      </c>
      <c r="B4" s="1" t="s">
        <v>53</v>
      </c>
      <c r="C4" s="1" t="s">
        <v>15</v>
      </c>
      <c r="D4" s="12" t="s">
        <v>31</v>
      </c>
      <c r="E4" s="4" t="s">
        <v>7</v>
      </c>
      <c r="F4" s="8" t="s">
        <v>10</v>
      </c>
    </row>
    <row r="5" spans="1:8" ht="164" customHeight="1">
      <c r="A5" s="9" t="s">
        <v>17</v>
      </c>
      <c r="B5" s="1" t="s">
        <v>54</v>
      </c>
      <c r="C5" s="1" t="s">
        <v>18</v>
      </c>
      <c r="D5" s="1" t="s">
        <v>20</v>
      </c>
      <c r="E5" s="4" t="s">
        <v>19</v>
      </c>
      <c r="F5" s="5" t="s">
        <v>16</v>
      </c>
      <c r="H5" s="8"/>
    </row>
    <row r="6" spans="1:8" s="4" customFormat="1" ht="133" customHeight="1">
      <c r="A6" s="174" t="s">
        <v>21</v>
      </c>
      <c r="B6" s="175" t="s">
        <v>55</v>
      </c>
      <c r="C6" s="10" t="s">
        <v>1</v>
      </c>
      <c r="D6" s="10" t="s">
        <v>25</v>
      </c>
      <c r="E6" s="175" t="s">
        <v>7</v>
      </c>
      <c r="F6" s="176" t="s">
        <v>22</v>
      </c>
      <c r="H6" s="11"/>
    </row>
    <row r="7" spans="1:8" s="4" customFormat="1" ht="100">
      <c r="A7" s="174"/>
      <c r="B7" s="175"/>
      <c r="C7" s="10" t="s">
        <v>23</v>
      </c>
      <c r="D7" s="4" t="s">
        <v>26</v>
      </c>
      <c r="E7" s="175"/>
      <c r="F7" s="176"/>
    </row>
    <row r="8" spans="1:8" s="4" customFormat="1" ht="100">
      <c r="A8" s="174"/>
      <c r="B8" s="175"/>
      <c r="C8" s="10" t="s">
        <v>24</v>
      </c>
      <c r="D8" s="10" t="s">
        <v>27</v>
      </c>
      <c r="E8" s="175"/>
      <c r="F8" s="176"/>
    </row>
    <row r="9" spans="1:8" ht="180">
      <c r="A9" s="1" t="s">
        <v>29</v>
      </c>
      <c r="B9" s="1" t="s">
        <v>56</v>
      </c>
      <c r="C9" s="1" t="s">
        <v>30</v>
      </c>
      <c r="D9" s="10" t="s">
        <v>32</v>
      </c>
      <c r="E9" s="4" t="s">
        <v>33</v>
      </c>
      <c r="F9" s="11" t="s">
        <v>28</v>
      </c>
    </row>
    <row r="10" spans="1:8" ht="180">
      <c r="A10" s="172" t="s">
        <v>39</v>
      </c>
      <c r="B10" s="172" t="s">
        <v>57</v>
      </c>
      <c r="C10" s="1" t="s">
        <v>30</v>
      </c>
      <c r="D10" s="10" t="s">
        <v>43</v>
      </c>
      <c r="E10" s="172" t="s">
        <v>47</v>
      </c>
      <c r="F10" s="173" t="s">
        <v>34</v>
      </c>
    </row>
    <row r="11" spans="1:8" ht="180">
      <c r="A11" s="172"/>
      <c r="B11" s="172"/>
      <c r="C11" s="1" t="s">
        <v>18</v>
      </c>
      <c r="D11" s="10" t="s">
        <v>44</v>
      </c>
      <c r="E11" s="172"/>
      <c r="F11" s="173"/>
    </row>
    <row r="12" spans="1:8" ht="181" customHeight="1">
      <c r="A12" s="172"/>
      <c r="B12" s="172"/>
      <c r="C12" s="1" t="s">
        <v>42</v>
      </c>
      <c r="D12" s="10" t="s">
        <v>45</v>
      </c>
      <c r="E12" s="172"/>
      <c r="F12" s="173"/>
    </row>
    <row r="13" spans="1:8" ht="182" customHeight="1">
      <c r="A13" s="172"/>
      <c r="B13" s="172"/>
      <c r="C13" s="1" t="s">
        <v>1</v>
      </c>
      <c r="D13" s="10" t="s">
        <v>46</v>
      </c>
      <c r="E13" s="172"/>
      <c r="F13" s="173"/>
    </row>
    <row r="14" spans="1:8" ht="326" customHeight="1">
      <c r="A14" s="24" t="s">
        <v>37</v>
      </c>
      <c r="B14" s="1" t="s">
        <v>58</v>
      </c>
      <c r="D14" s="11"/>
      <c r="E14" s="14" t="s">
        <v>48</v>
      </c>
      <c r="F14" s="13" t="s">
        <v>35</v>
      </c>
    </row>
    <row r="15" spans="1:8" ht="207" customHeight="1">
      <c r="A15" s="1" t="s">
        <v>38</v>
      </c>
      <c r="B15" s="1" t="s">
        <v>59</v>
      </c>
      <c r="C15" s="1" t="s">
        <v>49</v>
      </c>
      <c r="D15" s="1" t="s">
        <v>50</v>
      </c>
      <c r="E15" s="4"/>
      <c r="F15" s="13" t="s">
        <v>36</v>
      </c>
    </row>
    <row r="16" spans="1:8" ht="210" customHeight="1">
      <c r="A16" s="24" t="s">
        <v>41</v>
      </c>
      <c r="B16" s="1" t="s">
        <v>65</v>
      </c>
      <c r="C16" s="1" t="s">
        <v>49</v>
      </c>
      <c r="D16" s="1" t="s">
        <v>51</v>
      </c>
      <c r="E16" s="4"/>
      <c r="F16" s="13" t="s">
        <v>40</v>
      </c>
    </row>
    <row r="17" spans="1:6" ht="203" customHeight="1">
      <c r="A17" s="1" t="s">
        <v>69</v>
      </c>
      <c r="B17" s="1" t="s">
        <v>71</v>
      </c>
      <c r="C17" s="1" t="s">
        <v>70</v>
      </c>
      <c r="D17" s="1" t="s">
        <v>72</v>
      </c>
      <c r="E17" s="4"/>
      <c r="F17" s="13" t="s">
        <v>73</v>
      </c>
    </row>
    <row r="18" spans="1:6" ht="405" customHeight="1">
      <c r="A18" s="1" t="s">
        <v>61</v>
      </c>
      <c r="B18" s="1" t="s">
        <v>75</v>
      </c>
      <c r="C18" s="1" t="s">
        <v>74</v>
      </c>
      <c r="D18" s="1" t="s">
        <v>76</v>
      </c>
      <c r="E18" s="4"/>
      <c r="F18" s="13" t="s">
        <v>60</v>
      </c>
    </row>
    <row r="19" spans="1:6" ht="297" customHeight="1">
      <c r="A19" s="1" t="s">
        <v>67</v>
      </c>
      <c r="B19" s="1" t="s">
        <v>66</v>
      </c>
      <c r="C19" s="1" t="s">
        <v>18</v>
      </c>
      <c r="D19" s="1" t="s">
        <v>68</v>
      </c>
      <c r="E19" s="4"/>
      <c r="F19" s="13" t="s">
        <v>62</v>
      </c>
    </row>
    <row r="20" spans="1:6" ht="97" customHeight="1">
      <c r="A20" s="1" t="s">
        <v>63</v>
      </c>
      <c r="F20" s="13" t="s">
        <v>64</v>
      </c>
    </row>
  </sheetData>
  <mergeCells count="12">
    <mergeCell ref="F2:F3"/>
    <mergeCell ref="B2:B3"/>
    <mergeCell ref="E2:E3"/>
    <mergeCell ref="A2:A3"/>
    <mergeCell ref="A10:A13"/>
    <mergeCell ref="B10:B13"/>
    <mergeCell ref="F10:F13"/>
    <mergeCell ref="E10:E13"/>
    <mergeCell ref="A6:A8"/>
    <mergeCell ref="B6:B8"/>
    <mergeCell ref="E6:E8"/>
    <mergeCell ref="F6:F8"/>
  </mergeCells>
  <hyperlinks>
    <hyperlink ref="F2" r:id="rId1" xr:uid="{FF099DD0-1DE1-3940-86AF-BB77627FDA88}"/>
    <hyperlink ref="F4" r:id="rId2" xr:uid="{946A2620-DEA9-9443-9DEA-66A907CB439D}"/>
    <hyperlink ref="F5" r:id="rId3" location=":~:text=Sequential%20touches%20were%20made%20between,with%20the%20exponential%20decay%20function." xr:uid="{3CCD1EE4-3DB4-BF48-8FE5-37F9EE421227}"/>
    <hyperlink ref="F6" r:id="rId4" xr:uid="{76267450-6BA4-CA4A-956A-C053161F94F2}"/>
    <hyperlink ref="F15" r:id="rId5" xr:uid="{A05B5207-AD0B-774C-928F-D600618D1BFC}"/>
    <hyperlink ref="F10" r:id="rId6" xr:uid="{331CD051-6543-554F-B3AD-1AF9E3CC0ED1}"/>
    <hyperlink ref="F16" r:id="rId7" xr:uid="{7AF8C253-637C-6D4B-9936-F2DA1CD43333}"/>
    <hyperlink ref="F14" r:id="rId8" xr:uid="{C4E230F3-6F04-F147-949A-D56929B3B050}"/>
    <hyperlink ref="F18" r:id="rId9" xr:uid="{0C58D6F6-E655-5843-9F0D-17CCC988492B}"/>
    <hyperlink ref="F20" r:id="rId10" xr:uid="{E06C1771-C3EE-D846-9D39-0490E04B5F85}"/>
  </hyperlink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50E16-5060-DD4A-8694-2AD2A437B74E}">
  <dimension ref="A1"/>
  <sheetViews>
    <sheetView workbookViewId="0"/>
  </sheetViews>
  <sheetFormatPr baseColWidth="10" defaultRowHeight="16"/>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EDF0FC-1832-674E-B0ED-B4C00244A01F}">
  <dimension ref="A1"/>
  <sheetViews>
    <sheetView workbookViewId="0"/>
  </sheetViews>
  <sheetFormatPr baseColWidth="10" defaultRowHeight="16"/>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A8B7A0-9674-B94B-9162-2271D8622BD9}">
  <dimension ref="A1"/>
  <sheetViews>
    <sheetView workbookViewId="0"/>
  </sheetViews>
  <sheetFormatPr baseColWidth="10" defaultRowHeight="16"/>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95817-4D1B-544C-981B-F3805A5F5B20}">
  <dimension ref="A1"/>
  <sheetViews>
    <sheetView workbookViewId="0"/>
  </sheetViews>
  <sheetFormatPr baseColWidth="10" defaultRowHeight="16"/>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E0200C-27EA-C340-B97D-99240B26ED98}">
  <dimension ref="A1"/>
  <sheetViews>
    <sheetView workbookViewId="0"/>
  </sheetViews>
  <sheetFormatPr baseColWidth="10" defaultRowHeight="16"/>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FEC900-EB4A-8E41-AB4F-16C2593FBF00}">
  <dimension ref="A1:AB18"/>
  <sheetViews>
    <sheetView workbookViewId="0">
      <selection activeCell="A2" sqref="A2"/>
    </sheetView>
  </sheetViews>
  <sheetFormatPr baseColWidth="10" defaultRowHeight="16"/>
  <cols>
    <col min="1" max="1" width="13" bestFit="1" customWidth="1"/>
    <col min="2" max="2" width="34.33203125" bestFit="1" customWidth="1"/>
    <col min="3" max="3" width="13.83203125" bestFit="1" customWidth="1"/>
    <col min="4" max="4" width="20.6640625" bestFit="1" customWidth="1"/>
    <col min="5" max="5" width="6" bestFit="1" customWidth="1"/>
    <col min="6" max="6" width="13.6640625" bestFit="1" customWidth="1"/>
    <col min="7" max="7" width="4.83203125" bestFit="1" customWidth="1"/>
    <col min="8" max="8" width="10.1640625" bestFit="1" customWidth="1"/>
    <col min="9" max="9" width="10.33203125" bestFit="1" customWidth="1"/>
    <col min="10" max="10" width="10.6640625" bestFit="1" customWidth="1"/>
    <col min="11" max="11" width="6.83203125" bestFit="1" customWidth="1"/>
    <col min="12" max="12" width="15.5" bestFit="1" customWidth="1"/>
    <col min="13" max="13" width="7" bestFit="1" customWidth="1"/>
    <col min="14" max="14" width="5.5" bestFit="1" customWidth="1"/>
    <col min="15" max="15" width="5.33203125" bestFit="1" customWidth="1"/>
    <col min="16" max="16" width="12.5" bestFit="1" customWidth="1"/>
    <col min="17" max="17" width="9.1640625" bestFit="1" customWidth="1"/>
    <col min="18" max="18" width="37.5" bestFit="1" customWidth="1"/>
    <col min="19" max="19" width="4.6640625" bestFit="1" customWidth="1"/>
    <col min="20" max="20" width="5" bestFit="1" customWidth="1"/>
    <col min="21" max="21" width="6.1640625" bestFit="1" customWidth="1"/>
    <col min="22" max="22" width="8.6640625" bestFit="1" customWidth="1"/>
    <col min="23" max="23" width="11" bestFit="1" customWidth="1"/>
    <col min="24" max="24" width="19.83203125" bestFit="1" customWidth="1"/>
    <col min="25" max="25" width="28.6640625" bestFit="1" customWidth="1"/>
    <col min="26" max="26" width="76.33203125" bestFit="1" customWidth="1"/>
    <col min="27" max="27" width="25.6640625" bestFit="1" customWidth="1"/>
  </cols>
  <sheetData>
    <row r="1" spans="1:28">
      <c r="A1" s="154" t="s">
        <v>2018</v>
      </c>
      <c r="B1" s="154" t="s">
        <v>2019</v>
      </c>
    </row>
    <row r="2" spans="1:28">
      <c r="A2" s="154" t="s">
        <v>2016</v>
      </c>
      <c r="B2" t="s">
        <v>269</v>
      </c>
      <c r="C2" t="s">
        <v>641</v>
      </c>
      <c r="D2" t="s">
        <v>336</v>
      </c>
      <c r="E2" t="s">
        <v>640</v>
      </c>
      <c r="F2" t="s">
        <v>30</v>
      </c>
      <c r="G2" t="s">
        <v>342</v>
      </c>
      <c r="H2" t="s">
        <v>255</v>
      </c>
      <c r="I2" t="s">
        <v>1658</v>
      </c>
      <c r="J2" t="s">
        <v>1657</v>
      </c>
      <c r="K2" t="s">
        <v>1562</v>
      </c>
      <c r="L2" t="s">
        <v>1523</v>
      </c>
      <c r="M2" t="s">
        <v>377</v>
      </c>
      <c r="N2" t="s">
        <v>947</v>
      </c>
      <c r="O2" t="s">
        <v>1685</v>
      </c>
      <c r="P2" t="s">
        <v>434</v>
      </c>
      <c r="Q2" t="s">
        <v>147</v>
      </c>
      <c r="R2" t="s">
        <v>1138</v>
      </c>
      <c r="S2" t="s">
        <v>0</v>
      </c>
      <c r="T2" t="s">
        <v>642</v>
      </c>
      <c r="U2" t="s">
        <v>1561</v>
      </c>
      <c r="V2" t="s">
        <v>473</v>
      </c>
      <c r="W2" t="s">
        <v>49</v>
      </c>
      <c r="X2" t="s">
        <v>18</v>
      </c>
      <c r="Y2" t="s">
        <v>108</v>
      </c>
      <c r="Z2" t="s">
        <v>326</v>
      </c>
      <c r="AA2" t="s">
        <v>178</v>
      </c>
      <c r="AB2" t="s">
        <v>2017</v>
      </c>
    </row>
    <row r="3" spans="1:28">
      <c r="A3" s="155">
        <v>2022</v>
      </c>
      <c r="B3">
        <v>50</v>
      </c>
      <c r="W3">
        <v>11</v>
      </c>
      <c r="AB3">
        <v>61</v>
      </c>
    </row>
    <row r="4" spans="1:28">
      <c r="A4" s="155">
        <v>2023</v>
      </c>
      <c r="M4">
        <v>2</v>
      </c>
      <c r="AB4">
        <v>2</v>
      </c>
    </row>
    <row r="5" spans="1:28">
      <c r="A5" s="155">
        <v>2021</v>
      </c>
      <c r="H5">
        <v>6</v>
      </c>
      <c r="I5">
        <v>4</v>
      </c>
      <c r="J5">
        <v>8</v>
      </c>
      <c r="M5">
        <v>4</v>
      </c>
      <c r="O5">
        <v>12</v>
      </c>
      <c r="S5">
        <v>12</v>
      </c>
      <c r="W5">
        <v>16</v>
      </c>
      <c r="AB5">
        <v>62</v>
      </c>
    </row>
    <row r="6" spans="1:28">
      <c r="A6" s="155">
        <v>2020</v>
      </c>
      <c r="F6">
        <v>2</v>
      </c>
      <c r="P6">
        <v>1</v>
      </c>
      <c r="AB6">
        <v>3</v>
      </c>
    </row>
    <row r="7" spans="1:28">
      <c r="A7" s="155">
        <v>2019</v>
      </c>
      <c r="Y7">
        <v>1</v>
      </c>
      <c r="AB7">
        <v>1</v>
      </c>
    </row>
    <row r="8" spans="1:28">
      <c r="A8" s="155">
        <v>2017</v>
      </c>
      <c r="Z8">
        <v>4</v>
      </c>
      <c r="AB8">
        <v>4</v>
      </c>
    </row>
    <row r="9" spans="1:28">
      <c r="A9" s="155">
        <v>2015</v>
      </c>
      <c r="D9">
        <v>25</v>
      </c>
      <c r="AB9">
        <v>25</v>
      </c>
    </row>
    <row r="10" spans="1:28">
      <c r="A10" s="155">
        <v>2014</v>
      </c>
      <c r="C10">
        <v>6</v>
      </c>
      <c r="E10">
        <v>6</v>
      </c>
      <c r="T10">
        <v>6</v>
      </c>
      <c r="V10">
        <v>6</v>
      </c>
      <c r="AB10">
        <v>24</v>
      </c>
    </row>
    <row r="11" spans="1:28">
      <c r="A11" s="155">
        <v>2013</v>
      </c>
      <c r="C11">
        <v>18</v>
      </c>
      <c r="E11">
        <v>18</v>
      </c>
      <c r="N11">
        <v>18</v>
      </c>
      <c r="T11">
        <v>6</v>
      </c>
      <c r="V11">
        <v>18</v>
      </c>
      <c r="X11">
        <v>6</v>
      </c>
      <c r="AB11">
        <v>84</v>
      </c>
    </row>
    <row r="12" spans="1:28">
      <c r="A12" s="155">
        <v>2012</v>
      </c>
      <c r="R12">
        <v>2</v>
      </c>
      <c r="AB12">
        <v>2</v>
      </c>
    </row>
    <row r="13" spans="1:28">
      <c r="A13" s="155">
        <v>2004</v>
      </c>
      <c r="Q13">
        <v>6</v>
      </c>
      <c r="AB13">
        <v>6</v>
      </c>
    </row>
    <row r="14" spans="1:28">
      <c r="A14" s="155">
        <v>1993</v>
      </c>
      <c r="L14">
        <v>1</v>
      </c>
      <c r="AB14">
        <v>1</v>
      </c>
    </row>
    <row r="15" spans="1:28">
      <c r="A15" s="155">
        <v>1992</v>
      </c>
      <c r="G15">
        <v>2</v>
      </c>
      <c r="AB15">
        <v>2</v>
      </c>
    </row>
    <row r="16" spans="1:28">
      <c r="A16" s="155">
        <v>1991</v>
      </c>
      <c r="K16">
        <v>3</v>
      </c>
      <c r="U16">
        <v>3</v>
      </c>
      <c r="AB16">
        <v>6</v>
      </c>
    </row>
    <row r="17" spans="1:28">
      <c r="A17" s="155">
        <v>1988</v>
      </c>
      <c r="AA17">
        <v>6</v>
      </c>
      <c r="AB17">
        <v>6</v>
      </c>
    </row>
    <row r="18" spans="1:28">
      <c r="A18" s="155" t="s">
        <v>2017</v>
      </c>
      <c r="B18">
        <v>50</v>
      </c>
      <c r="C18">
        <v>24</v>
      </c>
      <c r="D18">
        <v>25</v>
      </c>
      <c r="E18">
        <v>24</v>
      </c>
      <c r="F18">
        <v>2</v>
      </c>
      <c r="G18">
        <v>2</v>
      </c>
      <c r="H18">
        <v>6</v>
      </c>
      <c r="I18">
        <v>4</v>
      </c>
      <c r="J18">
        <v>8</v>
      </c>
      <c r="K18">
        <v>3</v>
      </c>
      <c r="L18">
        <v>1</v>
      </c>
      <c r="M18">
        <v>6</v>
      </c>
      <c r="N18">
        <v>18</v>
      </c>
      <c r="O18">
        <v>12</v>
      </c>
      <c r="P18">
        <v>1</v>
      </c>
      <c r="Q18">
        <v>6</v>
      </c>
      <c r="R18">
        <v>2</v>
      </c>
      <c r="S18">
        <v>12</v>
      </c>
      <c r="T18">
        <v>12</v>
      </c>
      <c r="U18">
        <v>3</v>
      </c>
      <c r="V18">
        <v>24</v>
      </c>
      <c r="W18">
        <v>27</v>
      </c>
      <c r="X18">
        <v>6</v>
      </c>
      <c r="Y18">
        <v>1</v>
      </c>
      <c r="Z18">
        <v>4</v>
      </c>
      <c r="AA18">
        <v>6</v>
      </c>
      <c r="AB18">
        <v>289</v>
      </c>
    </row>
  </sheetData>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9C8BCB-6FE9-A740-A8DA-E9C89B9580A1}">
  <dimension ref="A1:P141"/>
  <sheetViews>
    <sheetView topLeftCell="A56" zoomScale="92" workbookViewId="0">
      <selection activeCell="F68" sqref="F68"/>
    </sheetView>
  </sheetViews>
  <sheetFormatPr baseColWidth="10" defaultRowHeight="16"/>
  <cols>
    <col min="1" max="1" width="29.33203125" customWidth="1"/>
    <col min="2" max="2" width="17.83203125" customWidth="1"/>
    <col min="8" max="8" width="20" customWidth="1"/>
    <col min="9" max="9" width="15" customWidth="1"/>
    <col min="14" max="14" width="22" customWidth="1"/>
  </cols>
  <sheetData>
    <row r="1" spans="1:16">
      <c r="B1" t="s">
        <v>611</v>
      </c>
    </row>
    <row r="2" spans="1:16">
      <c r="A2" t="s">
        <v>1933</v>
      </c>
      <c r="B2">
        <v>21</v>
      </c>
    </row>
    <row r="3" spans="1:16">
      <c r="A3" t="s">
        <v>1608</v>
      </c>
      <c r="B3">
        <v>11</v>
      </c>
    </row>
    <row r="4" spans="1:16">
      <c r="B4">
        <v>32</v>
      </c>
    </row>
    <row r="7" spans="1:16">
      <c r="A7" s="68" t="s">
        <v>1946</v>
      </c>
      <c r="D7" t="s">
        <v>611</v>
      </c>
      <c r="H7" s="68" t="s">
        <v>1607</v>
      </c>
      <c r="K7" t="s">
        <v>611</v>
      </c>
      <c r="N7" t="s">
        <v>1995</v>
      </c>
      <c r="O7" t="s">
        <v>611</v>
      </c>
    </row>
    <row r="8" spans="1:16" ht="125">
      <c r="A8" s="27" t="s">
        <v>1266</v>
      </c>
      <c r="C8">
        <v>1</v>
      </c>
      <c r="D8">
        <v>1</v>
      </c>
      <c r="H8" s="27" t="s">
        <v>269</v>
      </c>
      <c r="J8">
        <v>1</v>
      </c>
      <c r="K8">
        <v>1</v>
      </c>
      <c r="N8" s="151" t="s">
        <v>2002</v>
      </c>
      <c r="O8">
        <v>1</v>
      </c>
      <c r="P8">
        <v>1</v>
      </c>
    </row>
    <row r="9" spans="1:16" ht="25">
      <c r="A9" s="27" t="s">
        <v>347</v>
      </c>
      <c r="B9" s="147" t="s">
        <v>1949</v>
      </c>
      <c r="C9">
        <v>2</v>
      </c>
      <c r="D9">
        <v>1</v>
      </c>
      <c r="H9" s="27" t="s">
        <v>641</v>
      </c>
      <c r="I9" t="s">
        <v>1948</v>
      </c>
      <c r="J9">
        <v>2</v>
      </c>
      <c r="K9">
        <v>2</v>
      </c>
      <c r="N9" t="s">
        <v>347</v>
      </c>
      <c r="O9">
        <v>1</v>
      </c>
      <c r="P9">
        <v>2</v>
      </c>
    </row>
    <row r="10" spans="1:16" ht="50">
      <c r="A10" s="27" t="s">
        <v>1212</v>
      </c>
      <c r="B10" t="s">
        <v>1950</v>
      </c>
      <c r="C10">
        <v>3</v>
      </c>
      <c r="D10">
        <v>2</v>
      </c>
      <c r="H10" s="27" t="s">
        <v>336</v>
      </c>
      <c r="I10" t="s">
        <v>1947</v>
      </c>
      <c r="J10">
        <v>3</v>
      </c>
      <c r="K10">
        <v>1</v>
      </c>
      <c r="N10" t="s">
        <v>1212</v>
      </c>
      <c r="O10">
        <v>2</v>
      </c>
      <c r="P10">
        <v>3</v>
      </c>
    </row>
    <row r="11" spans="1:16" ht="25">
      <c r="A11" s="27" t="s">
        <v>103</v>
      </c>
      <c r="C11">
        <v>4</v>
      </c>
      <c r="D11">
        <v>2</v>
      </c>
      <c r="H11" s="27" t="s">
        <v>640</v>
      </c>
      <c r="J11">
        <v>4</v>
      </c>
      <c r="K11">
        <v>3</v>
      </c>
      <c r="N11" t="s">
        <v>103</v>
      </c>
      <c r="O11">
        <v>5</v>
      </c>
      <c r="P11">
        <v>4</v>
      </c>
    </row>
    <row r="12" spans="1:16" ht="25">
      <c r="A12" s="27" t="s">
        <v>2001</v>
      </c>
      <c r="C12">
        <v>5</v>
      </c>
      <c r="D12">
        <v>1</v>
      </c>
      <c r="H12" s="27" t="s">
        <v>342</v>
      </c>
      <c r="I12" t="s">
        <v>1953</v>
      </c>
      <c r="J12">
        <v>5</v>
      </c>
      <c r="K12">
        <v>1</v>
      </c>
      <c r="N12" s="68" t="s">
        <v>2003</v>
      </c>
      <c r="O12">
        <v>1</v>
      </c>
      <c r="P12">
        <v>5</v>
      </c>
    </row>
    <row r="13" spans="1:16" ht="25">
      <c r="A13" s="27" t="s">
        <v>1276</v>
      </c>
      <c r="B13" s="147" t="s">
        <v>1951</v>
      </c>
      <c r="C13">
        <v>6</v>
      </c>
      <c r="D13">
        <v>1</v>
      </c>
      <c r="H13" s="28" t="s">
        <v>255</v>
      </c>
      <c r="I13" t="s">
        <v>1954</v>
      </c>
      <c r="J13">
        <v>6</v>
      </c>
      <c r="K13">
        <v>2</v>
      </c>
      <c r="N13" t="s">
        <v>1276</v>
      </c>
      <c r="O13">
        <v>1</v>
      </c>
      <c r="P13">
        <v>6</v>
      </c>
    </row>
    <row r="14" spans="1:16" ht="50">
      <c r="A14" s="27" t="s">
        <v>159</v>
      </c>
      <c r="C14">
        <v>7</v>
      </c>
      <c r="D14">
        <v>3</v>
      </c>
      <c r="H14" s="27" t="s">
        <v>1657</v>
      </c>
      <c r="I14" t="s">
        <v>1955</v>
      </c>
      <c r="J14">
        <v>7</v>
      </c>
      <c r="K14">
        <v>1</v>
      </c>
      <c r="N14" t="s">
        <v>1879</v>
      </c>
      <c r="O14">
        <v>5</v>
      </c>
      <c r="P14">
        <v>7</v>
      </c>
    </row>
    <row r="15" spans="1:16" ht="25">
      <c r="A15" s="27" t="s">
        <v>1967</v>
      </c>
      <c r="C15">
        <v>8</v>
      </c>
      <c r="D15">
        <v>3</v>
      </c>
      <c r="H15" s="27" t="s">
        <v>1562</v>
      </c>
      <c r="I15" t="s">
        <v>1956</v>
      </c>
      <c r="J15">
        <v>8</v>
      </c>
      <c r="K15">
        <v>1</v>
      </c>
      <c r="N15" t="s">
        <v>2004</v>
      </c>
      <c r="O15">
        <v>3</v>
      </c>
      <c r="P15">
        <v>8</v>
      </c>
    </row>
    <row r="16" spans="1:16" ht="50">
      <c r="A16" s="27" t="s">
        <v>473</v>
      </c>
      <c r="C16">
        <v>9</v>
      </c>
      <c r="D16">
        <v>2</v>
      </c>
      <c r="H16" s="27" t="s">
        <v>1523</v>
      </c>
      <c r="I16" t="s">
        <v>1968</v>
      </c>
      <c r="J16">
        <v>9</v>
      </c>
      <c r="K16">
        <v>1</v>
      </c>
      <c r="N16" t="s">
        <v>473</v>
      </c>
      <c r="O16">
        <v>6</v>
      </c>
      <c r="P16">
        <v>9</v>
      </c>
    </row>
    <row r="17" spans="1:16" ht="25">
      <c r="A17" s="27" t="s">
        <v>1917</v>
      </c>
      <c r="B17" s="147" t="s">
        <v>1952</v>
      </c>
      <c r="C17">
        <v>10</v>
      </c>
      <c r="D17">
        <v>1</v>
      </c>
      <c r="H17" s="27" t="s">
        <v>377</v>
      </c>
      <c r="J17">
        <v>10</v>
      </c>
      <c r="K17">
        <v>2</v>
      </c>
      <c r="N17" t="s">
        <v>1917</v>
      </c>
      <c r="O17">
        <v>1</v>
      </c>
      <c r="P17">
        <v>10</v>
      </c>
    </row>
    <row r="18" spans="1:16" ht="50" customHeight="1">
      <c r="A18" s="27"/>
      <c r="H18" s="27" t="s">
        <v>1</v>
      </c>
      <c r="I18" t="s">
        <v>1976</v>
      </c>
      <c r="J18">
        <v>11</v>
      </c>
      <c r="K18">
        <v>3</v>
      </c>
      <c r="N18" s="68" t="s">
        <v>269</v>
      </c>
      <c r="O18">
        <v>1</v>
      </c>
      <c r="P18">
        <v>11</v>
      </c>
    </row>
    <row r="19" spans="1:16" ht="25">
      <c r="A19" s="149" t="s">
        <v>1972</v>
      </c>
      <c r="B19" t="s">
        <v>611</v>
      </c>
      <c r="H19" s="27" t="s">
        <v>1957</v>
      </c>
      <c r="I19" t="s">
        <v>1976</v>
      </c>
      <c r="J19">
        <v>12</v>
      </c>
      <c r="K19">
        <v>1</v>
      </c>
      <c r="N19" t="s">
        <v>641</v>
      </c>
      <c r="O19">
        <v>2</v>
      </c>
      <c r="P19">
        <v>12</v>
      </c>
    </row>
    <row r="20" spans="1:16" ht="100">
      <c r="A20" s="27" t="s">
        <v>1162</v>
      </c>
      <c r="B20">
        <v>8</v>
      </c>
      <c r="H20" s="27" t="s">
        <v>1945</v>
      </c>
      <c r="J20">
        <v>13</v>
      </c>
      <c r="K20">
        <v>1</v>
      </c>
      <c r="N20" t="s">
        <v>2005</v>
      </c>
      <c r="O20">
        <v>1</v>
      </c>
      <c r="P20">
        <v>13</v>
      </c>
    </row>
    <row r="21" spans="1:16" ht="100">
      <c r="A21" s="148" t="s">
        <v>1614</v>
      </c>
      <c r="B21">
        <v>5</v>
      </c>
      <c r="H21" s="27" t="s">
        <v>1138</v>
      </c>
      <c r="J21">
        <v>14</v>
      </c>
      <c r="K21">
        <v>1</v>
      </c>
      <c r="N21" t="s">
        <v>342</v>
      </c>
      <c r="O21">
        <v>1</v>
      </c>
      <c r="P21">
        <v>14</v>
      </c>
    </row>
    <row r="22" spans="1:16" ht="24">
      <c r="H22" s="28" t="s">
        <v>0</v>
      </c>
      <c r="I22" t="s">
        <v>1958</v>
      </c>
      <c r="J22">
        <v>15</v>
      </c>
      <c r="K22">
        <v>1</v>
      </c>
      <c r="N22" t="s">
        <v>255</v>
      </c>
      <c r="O22">
        <v>2</v>
      </c>
      <c r="P22">
        <v>15</v>
      </c>
    </row>
    <row r="23" spans="1:16" ht="25">
      <c r="H23" s="27" t="s">
        <v>642</v>
      </c>
      <c r="I23" t="s">
        <v>1959</v>
      </c>
      <c r="J23">
        <v>16</v>
      </c>
      <c r="K23">
        <v>2</v>
      </c>
      <c r="N23" t="s">
        <v>1657</v>
      </c>
      <c r="O23">
        <v>1</v>
      </c>
      <c r="P23">
        <v>16</v>
      </c>
    </row>
    <row r="24" spans="1:16" ht="25">
      <c r="H24" s="27" t="s">
        <v>1561</v>
      </c>
      <c r="I24" t="s">
        <v>1960</v>
      </c>
      <c r="J24">
        <v>17</v>
      </c>
      <c r="K24">
        <v>1</v>
      </c>
      <c r="N24" t="s">
        <v>1562</v>
      </c>
      <c r="O24">
        <v>1</v>
      </c>
      <c r="P24">
        <v>17</v>
      </c>
    </row>
    <row r="25" spans="1:16" ht="25">
      <c r="H25" s="27" t="s">
        <v>473</v>
      </c>
      <c r="J25">
        <v>18</v>
      </c>
      <c r="K25">
        <v>4</v>
      </c>
      <c r="N25" t="s">
        <v>2006</v>
      </c>
      <c r="O25">
        <v>1</v>
      </c>
      <c r="P25">
        <v>18</v>
      </c>
    </row>
    <row r="26" spans="1:16" ht="24">
      <c r="H26" s="28" t="s">
        <v>49</v>
      </c>
      <c r="J26">
        <v>19</v>
      </c>
      <c r="K26">
        <v>1</v>
      </c>
      <c r="N26" t="s">
        <v>1</v>
      </c>
      <c r="O26">
        <v>3</v>
      </c>
      <c r="P26">
        <v>19</v>
      </c>
    </row>
    <row r="27" spans="1:16" ht="50">
      <c r="H27" s="27" t="s">
        <v>1961</v>
      </c>
      <c r="I27" t="s">
        <v>1970</v>
      </c>
      <c r="J27">
        <v>20</v>
      </c>
      <c r="K27">
        <v>1</v>
      </c>
      <c r="N27" t="s">
        <v>1957</v>
      </c>
      <c r="O27">
        <v>1</v>
      </c>
      <c r="P27">
        <v>20</v>
      </c>
    </row>
    <row r="28" spans="1:16" ht="50">
      <c r="H28" s="27" t="s">
        <v>1962</v>
      </c>
      <c r="I28" s="147" t="s">
        <v>1971</v>
      </c>
      <c r="J28">
        <v>21</v>
      </c>
      <c r="K28">
        <v>1</v>
      </c>
      <c r="N28" t="s">
        <v>1945</v>
      </c>
      <c r="O28">
        <v>1</v>
      </c>
      <c r="P28">
        <v>21</v>
      </c>
    </row>
    <row r="29" spans="1:16" ht="25">
      <c r="H29" s="27" t="s">
        <v>1963</v>
      </c>
      <c r="I29" s="147" t="s">
        <v>1966</v>
      </c>
      <c r="J29">
        <v>22</v>
      </c>
      <c r="K29">
        <v>1</v>
      </c>
      <c r="N29" s="68" t="s">
        <v>2008</v>
      </c>
      <c r="O29">
        <v>1</v>
      </c>
      <c r="P29">
        <v>22</v>
      </c>
    </row>
    <row r="30" spans="1:16" ht="50">
      <c r="H30" s="27" t="s">
        <v>1964</v>
      </c>
      <c r="I30" s="147" t="s">
        <v>1965</v>
      </c>
      <c r="J30">
        <v>23</v>
      </c>
      <c r="K30">
        <v>1</v>
      </c>
      <c r="N30" t="s">
        <v>0</v>
      </c>
      <c r="O30">
        <v>1</v>
      </c>
      <c r="P30">
        <v>23</v>
      </c>
    </row>
    <row r="31" spans="1:16" ht="75">
      <c r="H31" s="27" t="s">
        <v>178</v>
      </c>
      <c r="I31" t="s">
        <v>1969</v>
      </c>
      <c r="J31">
        <v>24</v>
      </c>
      <c r="K31">
        <v>1</v>
      </c>
      <c r="N31" t="s">
        <v>642</v>
      </c>
      <c r="O31">
        <v>2</v>
      </c>
      <c r="P31">
        <v>24</v>
      </c>
    </row>
    <row r="32" spans="1:16">
      <c r="N32" t="s">
        <v>1561</v>
      </c>
      <c r="O32">
        <v>1</v>
      </c>
      <c r="P32">
        <v>25</v>
      </c>
    </row>
    <row r="33" spans="1:16" ht="25">
      <c r="H33" s="34" t="s">
        <v>1972</v>
      </c>
      <c r="I33" t="s">
        <v>611</v>
      </c>
      <c r="N33" t="s">
        <v>49</v>
      </c>
      <c r="O33">
        <v>1</v>
      </c>
      <c r="P33">
        <v>26</v>
      </c>
    </row>
    <row r="34" spans="1:16" ht="25">
      <c r="H34" s="17" t="s">
        <v>1614</v>
      </c>
      <c r="I34">
        <v>8</v>
      </c>
      <c r="N34" t="s">
        <v>1961</v>
      </c>
      <c r="O34">
        <v>1</v>
      </c>
      <c r="P34">
        <v>27</v>
      </c>
    </row>
    <row r="35" spans="1:16" ht="25">
      <c r="H35" s="17" t="s">
        <v>1973</v>
      </c>
      <c r="I35">
        <v>13</v>
      </c>
      <c r="N35" t="s">
        <v>2007</v>
      </c>
      <c r="O35">
        <v>1</v>
      </c>
      <c r="P35">
        <v>28</v>
      </c>
    </row>
    <row r="36" spans="1:16" ht="50">
      <c r="H36" s="17" t="s">
        <v>1974</v>
      </c>
      <c r="I36">
        <v>2</v>
      </c>
      <c r="N36" t="s">
        <v>1963</v>
      </c>
      <c r="O36">
        <v>1</v>
      </c>
      <c r="P36">
        <v>29</v>
      </c>
    </row>
    <row r="37" spans="1:16">
      <c r="N37" t="s">
        <v>1964</v>
      </c>
      <c r="O37">
        <v>1</v>
      </c>
      <c r="P37">
        <v>30</v>
      </c>
    </row>
    <row r="38" spans="1:16">
      <c r="N38" t="s">
        <v>178</v>
      </c>
      <c r="O38">
        <v>1</v>
      </c>
      <c r="P38">
        <v>31</v>
      </c>
    </row>
    <row r="39" spans="1:16">
      <c r="A39" s="68" t="s">
        <v>1977</v>
      </c>
      <c r="H39" s="68" t="s">
        <v>1977</v>
      </c>
    </row>
    <row r="40" spans="1:16">
      <c r="A40" s="68" t="s">
        <v>362</v>
      </c>
      <c r="C40" t="s">
        <v>1989</v>
      </c>
      <c r="D40" t="s">
        <v>1990</v>
      </c>
      <c r="F40" t="s">
        <v>1992</v>
      </c>
      <c r="H40" s="68" t="s">
        <v>1993</v>
      </c>
      <c r="I40" t="s">
        <v>611</v>
      </c>
    </row>
    <row r="41" spans="1:16">
      <c r="A41" t="s">
        <v>1978</v>
      </c>
      <c r="B41" t="s">
        <v>376</v>
      </c>
      <c r="C41">
        <v>12</v>
      </c>
      <c r="D41">
        <v>9</v>
      </c>
      <c r="F41">
        <v>14</v>
      </c>
      <c r="H41" t="s">
        <v>110</v>
      </c>
      <c r="I41">
        <v>4</v>
      </c>
    </row>
    <row r="42" spans="1:16">
      <c r="B42" t="s">
        <v>1980</v>
      </c>
      <c r="C42">
        <v>1</v>
      </c>
      <c r="D42">
        <v>1</v>
      </c>
      <c r="F42">
        <v>1</v>
      </c>
      <c r="H42" t="s">
        <v>98</v>
      </c>
      <c r="I42">
        <v>8</v>
      </c>
    </row>
    <row r="43" spans="1:16">
      <c r="B43" t="s">
        <v>1987</v>
      </c>
      <c r="D43">
        <v>1</v>
      </c>
      <c r="F43">
        <v>1</v>
      </c>
      <c r="H43" t="s">
        <v>1994</v>
      </c>
      <c r="I43">
        <v>9</v>
      </c>
    </row>
    <row r="44" spans="1:16">
      <c r="B44" t="s">
        <v>1979</v>
      </c>
      <c r="C44">
        <v>1</v>
      </c>
      <c r="F44">
        <v>1</v>
      </c>
      <c r="H44" t="s">
        <v>1583</v>
      </c>
      <c r="I44">
        <v>4</v>
      </c>
    </row>
    <row r="45" spans="1:16">
      <c r="F45" s="150">
        <f>SUM(F41:F44)</f>
        <v>17</v>
      </c>
    </row>
    <row r="46" spans="1:16">
      <c r="A46" t="s">
        <v>294</v>
      </c>
      <c r="B46" t="s">
        <v>294</v>
      </c>
      <c r="C46">
        <v>3</v>
      </c>
      <c r="F46">
        <v>3</v>
      </c>
    </row>
    <row r="47" spans="1:16">
      <c r="B47" t="s">
        <v>364</v>
      </c>
      <c r="C47">
        <v>1</v>
      </c>
      <c r="F47">
        <v>1</v>
      </c>
    </row>
    <row r="48" spans="1:16">
      <c r="B48" t="s">
        <v>365</v>
      </c>
      <c r="C48">
        <v>1</v>
      </c>
      <c r="F48">
        <v>1</v>
      </c>
    </row>
    <row r="49" spans="1:6">
      <c r="B49" t="s">
        <v>368</v>
      </c>
      <c r="C49">
        <v>1</v>
      </c>
      <c r="F49">
        <v>1</v>
      </c>
    </row>
    <row r="50" spans="1:6">
      <c r="B50" t="s">
        <v>986</v>
      </c>
      <c r="C50">
        <v>1</v>
      </c>
      <c r="F50">
        <v>1</v>
      </c>
    </row>
    <row r="51" spans="1:6">
      <c r="B51" t="s">
        <v>1937</v>
      </c>
      <c r="C51">
        <v>2</v>
      </c>
      <c r="D51">
        <v>2</v>
      </c>
      <c r="F51">
        <v>2</v>
      </c>
    </row>
    <row r="52" spans="1:6">
      <c r="B52" t="s">
        <v>367</v>
      </c>
      <c r="C52">
        <v>1</v>
      </c>
      <c r="F52">
        <v>1</v>
      </c>
    </row>
    <row r="53" spans="1:6">
      <c r="B53" t="s">
        <v>1981</v>
      </c>
      <c r="C53">
        <v>1</v>
      </c>
      <c r="D53">
        <v>1</v>
      </c>
      <c r="F53">
        <v>1</v>
      </c>
    </row>
    <row r="54" spans="1:6">
      <c r="B54" t="s">
        <v>590</v>
      </c>
      <c r="C54">
        <v>1</v>
      </c>
      <c r="D54">
        <v>1</v>
      </c>
      <c r="F54">
        <v>1</v>
      </c>
    </row>
    <row r="55" spans="1:6">
      <c r="B55" t="s">
        <v>1656</v>
      </c>
      <c r="D55">
        <v>1</v>
      </c>
      <c r="F55">
        <v>1</v>
      </c>
    </row>
    <row r="56" spans="1:6">
      <c r="B56" t="s">
        <v>582</v>
      </c>
      <c r="C56">
        <v>1</v>
      </c>
      <c r="D56">
        <v>1</v>
      </c>
      <c r="F56">
        <v>1</v>
      </c>
    </row>
    <row r="57" spans="1:6">
      <c r="F57" s="150">
        <f>SUM(F46:F56)</f>
        <v>14</v>
      </c>
    </row>
    <row r="58" spans="1:6">
      <c r="A58" t="s">
        <v>109</v>
      </c>
      <c r="B58" t="s">
        <v>109</v>
      </c>
      <c r="C58">
        <v>4</v>
      </c>
      <c r="D58">
        <v>2</v>
      </c>
      <c r="F58" s="150">
        <v>5</v>
      </c>
    </row>
    <row r="59" spans="1:6">
      <c r="A59" t="s">
        <v>1679</v>
      </c>
      <c r="B59" t="s">
        <v>1679</v>
      </c>
      <c r="C59">
        <v>2</v>
      </c>
      <c r="D59">
        <v>1</v>
      </c>
      <c r="F59" s="150">
        <v>2</v>
      </c>
    </row>
    <row r="61" spans="1:6">
      <c r="A61" t="s">
        <v>1988</v>
      </c>
      <c r="B61" t="s">
        <v>643</v>
      </c>
      <c r="C61">
        <v>2</v>
      </c>
      <c r="D61">
        <v>1</v>
      </c>
      <c r="F61">
        <v>3</v>
      </c>
    </row>
    <row r="62" spans="1:6">
      <c r="B62" t="s">
        <v>1982</v>
      </c>
      <c r="C62">
        <v>1</v>
      </c>
      <c r="F62">
        <v>1</v>
      </c>
    </row>
    <row r="63" spans="1:6">
      <c r="B63" t="s">
        <v>1639</v>
      </c>
      <c r="C63">
        <v>1</v>
      </c>
      <c r="F63">
        <v>1</v>
      </c>
    </row>
    <row r="64" spans="1:6">
      <c r="B64" t="s">
        <v>1984</v>
      </c>
      <c r="C64">
        <v>3</v>
      </c>
      <c r="F64">
        <v>3</v>
      </c>
    </row>
    <row r="65" spans="1:6">
      <c r="B65" t="s">
        <v>1641</v>
      </c>
      <c r="C65">
        <v>1</v>
      </c>
      <c r="F65">
        <v>1</v>
      </c>
    </row>
    <row r="66" spans="1:6">
      <c r="B66" t="s">
        <v>573</v>
      </c>
      <c r="C66">
        <v>1</v>
      </c>
      <c r="D66">
        <v>1</v>
      </c>
      <c r="F66">
        <v>1</v>
      </c>
    </row>
    <row r="67" spans="1:6">
      <c r="B67" t="s">
        <v>662</v>
      </c>
      <c r="C67">
        <v>2</v>
      </c>
      <c r="F67">
        <v>2</v>
      </c>
    </row>
    <row r="68" spans="1:6">
      <c r="F68" s="150">
        <f>SUM(F61:F67)</f>
        <v>12</v>
      </c>
    </row>
    <row r="69" spans="1:6">
      <c r="A69" t="s">
        <v>1983</v>
      </c>
      <c r="B69" t="s">
        <v>1618</v>
      </c>
      <c r="C69">
        <v>2</v>
      </c>
      <c r="D69">
        <v>1</v>
      </c>
      <c r="F69">
        <v>2</v>
      </c>
    </row>
    <row r="70" spans="1:6">
      <c r="B70" t="s">
        <v>1616</v>
      </c>
      <c r="C70">
        <v>2</v>
      </c>
      <c r="D70">
        <v>1</v>
      </c>
      <c r="F70">
        <v>2</v>
      </c>
    </row>
    <row r="71" spans="1:6">
      <c r="B71" t="s">
        <v>1986</v>
      </c>
      <c r="D71">
        <v>1</v>
      </c>
      <c r="F71">
        <v>1</v>
      </c>
    </row>
    <row r="72" spans="1:6">
      <c r="B72" t="s">
        <v>1655</v>
      </c>
      <c r="D72">
        <v>1</v>
      </c>
      <c r="F72">
        <v>1</v>
      </c>
    </row>
    <row r="73" spans="1:6">
      <c r="B73" t="s">
        <v>1654</v>
      </c>
      <c r="D73">
        <v>1</v>
      </c>
      <c r="F73">
        <v>1</v>
      </c>
    </row>
    <row r="74" spans="1:6">
      <c r="B74" t="s">
        <v>1991</v>
      </c>
      <c r="C74">
        <v>1</v>
      </c>
      <c r="F74">
        <v>1</v>
      </c>
    </row>
    <row r="75" spans="1:6">
      <c r="F75" s="150">
        <f>SUM(F69:F74)</f>
        <v>8</v>
      </c>
    </row>
    <row r="76" spans="1:6">
      <c r="A76" t="s">
        <v>1681</v>
      </c>
      <c r="B76" t="s">
        <v>1681</v>
      </c>
      <c r="C76">
        <v>1</v>
      </c>
      <c r="F76">
        <v>1</v>
      </c>
    </row>
    <row r="77" spans="1:6">
      <c r="B77" t="s">
        <v>989</v>
      </c>
      <c r="C77">
        <v>1</v>
      </c>
      <c r="F77">
        <v>1</v>
      </c>
    </row>
    <row r="78" spans="1:6">
      <c r="B78" t="s">
        <v>1620</v>
      </c>
      <c r="C78">
        <v>1</v>
      </c>
      <c r="F78">
        <v>1</v>
      </c>
    </row>
    <row r="79" spans="1:6">
      <c r="B79" t="s">
        <v>1678</v>
      </c>
      <c r="C79">
        <v>1</v>
      </c>
      <c r="F79">
        <v>1</v>
      </c>
    </row>
    <row r="80" spans="1:6">
      <c r="F80" s="150">
        <f>SUM(F76:F79)</f>
        <v>4</v>
      </c>
    </row>
    <row r="81" spans="1:6">
      <c r="A81" t="s">
        <v>1985</v>
      </c>
      <c r="B81" t="s">
        <v>988</v>
      </c>
      <c r="C81">
        <v>1</v>
      </c>
      <c r="F81">
        <v>1</v>
      </c>
    </row>
    <row r="82" spans="1:6">
      <c r="B82" t="s">
        <v>1975</v>
      </c>
      <c r="C82">
        <v>1</v>
      </c>
      <c r="F82">
        <v>1</v>
      </c>
    </row>
    <row r="83" spans="1:6">
      <c r="F83" s="150">
        <f>SUM(F81:F82)</f>
        <v>2</v>
      </c>
    </row>
    <row r="84" spans="1:6">
      <c r="A84" t="s">
        <v>599</v>
      </c>
      <c r="B84" t="s">
        <v>599</v>
      </c>
      <c r="C84">
        <v>1</v>
      </c>
      <c r="D84">
        <v>1</v>
      </c>
      <c r="F84" s="150">
        <v>1</v>
      </c>
    </row>
    <row r="85" spans="1:6">
      <c r="A85" t="s">
        <v>1677</v>
      </c>
      <c r="B85" t="s">
        <v>1677</v>
      </c>
      <c r="C85">
        <v>1</v>
      </c>
      <c r="F85" s="150">
        <v>1</v>
      </c>
    </row>
    <row r="96" spans="1:6">
      <c r="D96" s="181" t="s">
        <v>1607</v>
      </c>
      <c r="E96" s="181"/>
    </row>
    <row r="97" spans="1:5">
      <c r="A97" t="s">
        <v>1946</v>
      </c>
      <c r="D97" s="153" t="s">
        <v>2009</v>
      </c>
      <c r="E97" s="152" t="s">
        <v>611</v>
      </c>
    </row>
    <row r="98" spans="1:5">
      <c r="A98">
        <v>2020</v>
      </c>
      <c r="B98">
        <v>1</v>
      </c>
      <c r="D98" s="153">
        <v>2023</v>
      </c>
      <c r="E98" s="152">
        <v>1</v>
      </c>
    </row>
    <row r="99" spans="1:5">
      <c r="A99">
        <v>2016</v>
      </c>
      <c r="B99">
        <v>1</v>
      </c>
      <c r="D99" s="153">
        <v>2022</v>
      </c>
      <c r="E99" s="152">
        <v>2</v>
      </c>
    </row>
    <row r="100" spans="1:5">
      <c r="A100">
        <v>2015</v>
      </c>
      <c r="B100">
        <v>1</v>
      </c>
      <c r="D100" s="153">
        <v>2021</v>
      </c>
      <c r="E100" s="152">
        <v>4</v>
      </c>
    </row>
    <row r="101" spans="1:5">
      <c r="A101">
        <v>2014</v>
      </c>
      <c r="B101">
        <v>1</v>
      </c>
      <c r="D101" s="153">
        <v>2020</v>
      </c>
      <c r="E101" s="152">
        <v>2</v>
      </c>
    </row>
    <row r="102" spans="1:5">
      <c r="A102">
        <v>2013</v>
      </c>
      <c r="B102">
        <v>1</v>
      </c>
      <c r="D102" s="153">
        <v>2019</v>
      </c>
      <c r="E102" s="152">
        <v>1</v>
      </c>
    </row>
    <row r="103" spans="1:5">
      <c r="A103">
        <v>2009</v>
      </c>
      <c r="B103">
        <v>1</v>
      </c>
      <c r="D103" s="153">
        <v>2017</v>
      </c>
      <c r="E103" s="152">
        <v>1</v>
      </c>
    </row>
    <row r="104" spans="1:5">
      <c r="A104">
        <v>2006</v>
      </c>
      <c r="B104">
        <v>1</v>
      </c>
      <c r="D104" s="153">
        <v>2015</v>
      </c>
      <c r="E104" s="152">
        <v>1</v>
      </c>
    </row>
    <row r="105" spans="1:5">
      <c r="A105">
        <v>2003</v>
      </c>
      <c r="B105">
        <v>2</v>
      </c>
      <c r="D105" s="153">
        <v>2014</v>
      </c>
      <c r="E105" s="152">
        <v>1</v>
      </c>
    </row>
    <row r="106" spans="1:5">
      <c r="A106">
        <v>2002</v>
      </c>
      <c r="B106">
        <v>1</v>
      </c>
      <c r="D106" s="153">
        <v>2013</v>
      </c>
      <c r="E106" s="152">
        <v>2</v>
      </c>
    </row>
    <row r="107" spans="1:5">
      <c r="A107">
        <v>2001</v>
      </c>
      <c r="B107">
        <v>1</v>
      </c>
      <c r="D107" s="153">
        <v>2012</v>
      </c>
      <c r="E107" s="152">
        <v>1</v>
      </c>
    </row>
    <row r="108" spans="1:5">
      <c r="D108" s="153">
        <v>2004</v>
      </c>
      <c r="E108" s="152">
        <v>1</v>
      </c>
    </row>
    <row r="109" spans="1:5">
      <c r="D109" s="153">
        <v>1993</v>
      </c>
      <c r="E109" s="152">
        <v>1</v>
      </c>
    </row>
    <row r="110" spans="1:5">
      <c r="D110" s="153">
        <v>1992</v>
      </c>
      <c r="E110" s="152">
        <v>1</v>
      </c>
    </row>
    <row r="111" spans="1:5">
      <c r="D111" s="153">
        <v>1991</v>
      </c>
      <c r="E111" s="152">
        <v>1</v>
      </c>
    </row>
    <row r="112" spans="1:5">
      <c r="D112" s="153">
        <v>1988</v>
      </c>
      <c r="E112" s="152">
        <v>1</v>
      </c>
    </row>
    <row r="119" spans="1:4">
      <c r="A119" t="s">
        <v>2010</v>
      </c>
      <c r="B119" t="s">
        <v>611</v>
      </c>
    </row>
    <row r="120" spans="1:4">
      <c r="A120" s="153">
        <v>1988</v>
      </c>
      <c r="B120" s="152">
        <v>1</v>
      </c>
      <c r="C120" s="152">
        <v>1</v>
      </c>
      <c r="D120">
        <v>0</v>
      </c>
    </row>
    <row r="121" spans="1:4">
      <c r="A121" s="153">
        <v>1991</v>
      </c>
      <c r="B121" s="152">
        <v>1</v>
      </c>
      <c r="C121" s="152">
        <v>1</v>
      </c>
      <c r="D121">
        <v>0</v>
      </c>
    </row>
    <row r="122" spans="1:4">
      <c r="A122" s="153">
        <v>1992</v>
      </c>
      <c r="B122" s="152">
        <v>1</v>
      </c>
      <c r="C122" s="152">
        <v>1</v>
      </c>
      <c r="D122">
        <v>0</v>
      </c>
    </row>
    <row r="123" spans="1:4">
      <c r="A123" s="153">
        <v>1993</v>
      </c>
      <c r="B123" s="152">
        <v>1</v>
      </c>
      <c r="C123" s="152">
        <v>1</v>
      </c>
      <c r="D123">
        <v>0</v>
      </c>
    </row>
    <row r="124" spans="1:4">
      <c r="A124" s="153" t="s">
        <v>2015</v>
      </c>
      <c r="B124" s="152">
        <v>1</v>
      </c>
      <c r="C124" s="152">
        <v>0</v>
      </c>
      <c r="D124" s="152">
        <v>1</v>
      </c>
    </row>
    <row r="125" spans="1:4">
      <c r="A125" s="153" t="s">
        <v>2014</v>
      </c>
      <c r="B125" s="152">
        <v>1</v>
      </c>
      <c r="C125" s="152">
        <v>0</v>
      </c>
      <c r="D125" s="152">
        <v>1</v>
      </c>
    </row>
    <row r="126" spans="1:4">
      <c r="A126" s="153" t="s">
        <v>2013</v>
      </c>
      <c r="B126" s="152">
        <v>2</v>
      </c>
      <c r="C126" s="152">
        <v>0</v>
      </c>
      <c r="D126" s="152">
        <v>2</v>
      </c>
    </row>
    <row r="127" spans="1:4">
      <c r="A127" s="153">
        <v>2004</v>
      </c>
      <c r="B127" s="152">
        <v>1</v>
      </c>
      <c r="C127" s="152">
        <v>1</v>
      </c>
      <c r="D127" s="152">
        <v>0</v>
      </c>
    </row>
    <row r="128" spans="1:4">
      <c r="A128" s="153" t="s">
        <v>2012</v>
      </c>
      <c r="B128" s="152">
        <v>1</v>
      </c>
      <c r="C128" s="152">
        <v>0</v>
      </c>
      <c r="D128" s="152">
        <v>1</v>
      </c>
    </row>
    <row r="129" spans="1:4">
      <c r="A129" s="153" t="s">
        <v>2011</v>
      </c>
      <c r="B129" s="152">
        <v>1</v>
      </c>
      <c r="C129" s="152">
        <v>0</v>
      </c>
      <c r="D129" s="152">
        <v>1</v>
      </c>
    </row>
    <row r="130" spans="1:4">
      <c r="A130" s="153">
        <v>2012</v>
      </c>
      <c r="B130" s="152">
        <v>1</v>
      </c>
      <c r="C130" s="152">
        <v>1</v>
      </c>
      <c r="D130" s="152">
        <v>0</v>
      </c>
    </row>
    <row r="131" spans="1:4">
      <c r="A131" s="153">
        <v>2013</v>
      </c>
      <c r="B131" s="152">
        <v>3</v>
      </c>
      <c r="C131" s="152">
        <v>2</v>
      </c>
      <c r="D131" s="152">
        <v>1</v>
      </c>
    </row>
    <row r="132" spans="1:4">
      <c r="A132" s="153">
        <v>2014</v>
      </c>
      <c r="B132" s="152">
        <v>2</v>
      </c>
      <c r="C132" s="152">
        <v>1</v>
      </c>
      <c r="D132" s="152">
        <v>1</v>
      </c>
    </row>
    <row r="133" spans="1:4">
      <c r="A133" s="153">
        <v>2015</v>
      </c>
      <c r="B133" s="152">
        <v>2</v>
      </c>
      <c r="C133" s="152">
        <v>1</v>
      </c>
      <c r="D133" s="152">
        <v>1</v>
      </c>
    </row>
    <row r="134" spans="1:4">
      <c r="A134" s="153">
        <v>2016</v>
      </c>
      <c r="B134" s="152">
        <v>1</v>
      </c>
      <c r="C134" s="152">
        <v>0</v>
      </c>
      <c r="D134" s="152">
        <v>1</v>
      </c>
    </row>
    <row r="135" spans="1:4">
      <c r="A135" s="153">
        <v>2017</v>
      </c>
      <c r="B135" s="152">
        <v>1</v>
      </c>
      <c r="C135" s="152">
        <v>1</v>
      </c>
      <c r="D135" s="152">
        <v>0</v>
      </c>
    </row>
    <row r="136" spans="1:4">
      <c r="A136" s="153">
        <v>2019</v>
      </c>
      <c r="B136" s="152">
        <v>1</v>
      </c>
      <c r="C136" s="152">
        <v>1</v>
      </c>
      <c r="D136" s="152">
        <v>0</v>
      </c>
    </row>
    <row r="137" spans="1:4">
      <c r="A137" s="153">
        <v>2020</v>
      </c>
      <c r="B137" s="152">
        <v>3</v>
      </c>
      <c r="C137" s="152">
        <v>2</v>
      </c>
      <c r="D137" s="152">
        <v>1</v>
      </c>
    </row>
    <row r="138" spans="1:4">
      <c r="A138" s="153">
        <v>2021</v>
      </c>
      <c r="B138" s="152">
        <v>4</v>
      </c>
      <c r="C138" s="152">
        <v>4</v>
      </c>
      <c r="D138" s="152">
        <v>0</v>
      </c>
    </row>
    <row r="139" spans="1:4">
      <c r="A139" s="153">
        <v>2022</v>
      </c>
      <c r="B139" s="152">
        <v>2</v>
      </c>
      <c r="C139" s="152">
        <v>2</v>
      </c>
      <c r="D139" s="152">
        <v>0</v>
      </c>
    </row>
    <row r="140" spans="1:4">
      <c r="A140" s="153">
        <v>2023</v>
      </c>
      <c r="B140" s="152">
        <v>1</v>
      </c>
      <c r="C140" s="152">
        <v>1</v>
      </c>
      <c r="D140" s="152">
        <v>0</v>
      </c>
    </row>
    <row r="141" spans="1:4">
      <c r="A141" s="153"/>
    </row>
  </sheetData>
  <sortState xmlns:xlrd2="http://schemas.microsoft.com/office/spreadsheetml/2017/richdata2" ref="A120:B140">
    <sortCondition ref="A120:A140"/>
  </sortState>
  <mergeCells count="1">
    <mergeCell ref="D96:E96"/>
  </mergeCells>
  <pageMargins left="0.7" right="0.7" top="0.75" bottom="0.75" header="0.3" footer="0.3"/>
  <pageSetup paperSize="9" orientation="portrait" horizontalDpi="0" verticalDpi="0"/>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E0733-7759-3F44-BD29-C8AD3E484D4E}">
  <dimension ref="A1:H43"/>
  <sheetViews>
    <sheetView topLeftCell="A23" zoomScaleNormal="100" workbookViewId="0">
      <selection activeCell="B41" sqref="B41:B43"/>
    </sheetView>
  </sheetViews>
  <sheetFormatPr baseColWidth="10" defaultRowHeight="16"/>
  <cols>
    <col min="2" max="2" width="19" customWidth="1"/>
    <col min="3" max="3" width="22.6640625" customWidth="1"/>
    <col min="4" max="4" width="20.5" customWidth="1"/>
    <col min="5" max="5" width="21.6640625" customWidth="1"/>
    <col min="6" max="6" width="27.33203125" customWidth="1"/>
  </cols>
  <sheetData>
    <row r="1" spans="1:6" ht="21">
      <c r="A1" s="103" t="s">
        <v>990</v>
      </c>
    </row>
    <row r="2" spans="1:6">
      <c r="A2" s="191" t="s">
        <v>84</v>
      </c>
      <c r="B2" s="191"/>
      <c r="C2" s="191" t="s">
        <v>639</v>
      </c>
      <c r="D2" s="191"/>
      <c r="E2" s="191"/>
      <c r="F2" s="191"/>
    </row>
    <row r="3" spans="1:6" ht="21" customHeight="1">
      <c r="A3" s="191"/>
      <c r="B3" s="191"/>
      <c r="C3" s="76" t="s">
        <v>640</v>
      </c>
      <c r="D3" s="76" t="s">
        <v>473</v>
      </c>
      <c r="E3" s="76" t="s">
        <v>641</v>
      </c>
      <c r="F3" s="76" t="s">
        <v>947</v>
      </c>
    </row>
    <row r="4" spans="1:6">
      <c r="A4" s="191" t="s">
        <v>948</v>
      </c>
      <c r="B4" s="191"/>
      <c r="C4" s="191"/>
      <c r="D4" s="191"/>
      <c r="E4" s="191"/>
      <c r="F4" s="191"/>
    </row>
    <row r="5" spans="1:6" ht="29" customHeight="1">
      <c r="A5" s="76"/>
      <c r="B5" s="76" t="s">
        <v>986</v>
      </c>
      <c r="C5" s="76" t="s">
        <v>949</v>
      </c>
      <c r="D5" s="76" t="s">
        <v>950</v>
      </c>
      <c r="E5" s="76" t="s">
        <v>951</v>
      </c>
      <c r="F5" s="76" t="s">
        <v>952</v>
      </c>
    </row>
    <row r="6" spans="1:6" ht="34" customHeight="1">
      <c r="A6" s="76"/>
      <c r="B6" s="76" t="s">
        <v>556</v>
      </c>
      <c r="C6" s="76" t="s">
        <v>953</v>
      </c>
      <c r="D6" s="76" t="s">
        <v>954</v>
      </c>
      <c r="E6" s="76" t="s">
        <v>983</v>
      </c>
      <c r="F6" s="76" t="s">
        <v>955</v>
      </c>
    </row>
    <row r="7" spans="1:6" ht="28" customHeight="1">
      <c r="A7" s="76"/>
      <c r="B7" s="76" t="s">
        <v>643</v>
      </c>
      <c r="C7" s="76" t="s">
        <v>956</v>
      </c>
      <c r="D7" s="76" t="s">
        <v>957</v>
      </c>
      <c r="E7" s="76" t="s">
        <v>958</v>
      </c>
      <c r="F7" s="76" t="s">
        <v>959</v>
      </c>
    </row>
    <row r="8" spans="1:6" ht="24" customHeight="1">
      <c r="A8" s="76"/>
      <c r="B8" s="76" t="s">
        <v>654</v>
      </c>
      <c r="C8" s="76" t="s">
        <v>960</v>
      </c>
      <c r="D8" s="76" t="s">
        <v>961</v>
      </c>
      <c r="E8" s="76" t="s">
        <v>984</v>
      </c>
      <c r="F8" s="76" t="s">
        <v>962</v>
      </c>
    </row>
    <row r="9" spans="1:6" ht="32" customHeight="1">
      <c r="A9" s="76"/>
      <c r="B9" s="76" t="s">
        <v>376</v>
      </c>
      <c r="C9" s="76" t="s">
        <v>963</v>
      </c>
      <c r="D9" s="76" t="s">
        <v>964</v>
      </c>
      <c r="E9" s="76" t="s">
        <v>985</v>
      </c>
      <c r="F9" s="76" t="s">
        <v>965</v>
      </c>
    </row>
    <row r="10" spans="1:6" ht="41" customHeight="1">
      <c r="A10" s="76"/>
      <c r="B10" s="76" t="s">
        <v>662</v>
      </c>
      <c r="C10" s="76" t="s">
        <v>966</v>
      </c>
      <c r="D10" s="76" t="s">
        <v>967</v>
      </c>
      <c r="E10" s="76" t="s">
        <v>968</v>
      </c>
      <c r="F10" s="76" t="s">
        <v>969</v>
      </c>
    </row>
    <row r="11" spans="1:6">
      <c r="A11" s="191" t="s">
        <v>970</v>
      </c>
      <c r="B11" s="191"/>
      <c r="C11" s="191"/>
      <c r="D11" s="191"/>
      <c r="E11" s="191"/>
      <c r="F11" s="191"/>
    </row>
    <row r="12" spans="1:6" ht="32" customHeight="1">
      <c r="A12" s="76"/>
      <c r="B12" s="76" t="s">
        <v>987</v>
      </c>
      <c r="C12" s="76" t="s">
        <v>971</v>
      </c>
      <c r="D12" s="76" t="s">
        <v>972</v>
      </c>
      <c r="E12" s="76" t="s">
        <v>973</v>
      </c>
      <c r="F12" s="76" t="s">
        <v>974</v>
      </c>
    </row>
    <row r="13" spans="1:6" ht="32" customHeight="1">
      <c r="A13" s="76"/>
      <c r="B13" s="76" t="s">
        <v>988</v>
      </c>
      <c r="C13" s="76" t="s">
        <v>975</v>
      </c>
      <c r="D13" s="76" t="s">
        <v>976</v>
      </c>
      <c r="E13" s="76" t="s">
        <v>977</v>
      </c>
      <c r="F13" s="76" t="s">
        <v>978</v>
      </c>
    </row>
    <row r="14" spans="1:6" ht="30" customHeight="1">
      <c r="A14" s="76"/>
      <c r="B14" s="76" t="s">
        <v>989</v>
      </c>
      <c r="C14" s="76" t="s">
        <v>979</v>
      </c>
      <c r="D14" s="76" t="s">
        <v>980</v>
      </c>
      <c r="E14" s="76" t="s">
        <v>981</v>
      </c>
      <c r="F14" s="76" t="s">
        <v>982</v>
      </c>
    </row>
    <row r="18" spans="1:8" ht="21">
      <c r="A18" s="103" t="s">
        <v>1027</v>
      </c>
    </row>
    <row r="19" spans="1:8" ht="16" customHeight="1">
      <c r="A19" s="182" t="s">
        <v>84</v>
      </c>
      <c r="B19" s="183"/>
      <c r="C19" s="186" t="s">
        <v>639</v>
      </c>
      <c r="D19" s="187"/>
      <c r="E19" s="187"/>
      <c r="F19" s="188"/>
    </row>
    <row r="20" spans="1:8" ht="17">
      <c r="A20" s="184"/>
      <c r="B20" s="185"/>
      <c r="C20" s="104" t="s">
        <v>640</v>
      </c>
      <c r="D20" s="104" t="s">
        <v>473</v>
      </c>
      <c r="E20" s="104" t="s">
        <v>641</v>
      </c>
      <c r="F20" s="104" t="s">
        <v>947</v>
      </c>
    </row>
    <row r="21" spans="1:8" ht="16" customHeight="1">
      <c r="A21" s="106" t="s">
        <v>948</v>
      </c>
      <c r="B21" s="107"/>
      <c r="C21" s="107"/>
      <c r="D21" s="107"/>
      <c r="E21" s="107"/>
      <c r="F21" s="108"/>
    </row>
    <row r="22" spans="1:8" ht="34">
      <c r="A22" s="105"/>
      <c r="B22" s="104" t="s">
        <v>986</v>
      </c>
      <c r="C22" s="104" t="s">
        <v>991</v>
      </c>
      <c r="D22" s="104" t="s">
        <v>992</v>
      </c>
      <c r="E22" s="104" t="s">
        <v>993</v>
      </c>
      <c r="F22" s="104" t="s">
        <v>994</v>
      </c>
    </row>
    <row r="23" spans="1:8" ht="35">
      <c r="A23" s="105"/>
      <c r="B23" s="104" t="s">
        <v>556</v>
      </c>
      <c r="C23" s="104" t="s">
        <v>995</v>
      </c>
      <c r="D23" s="104" t="s">
        <v>996</v>
      </c>
      <c r="E23" s="104" t="s">
        <v>997</v>
      </c>
      <c r="F23" s="104" t="s">
        <v>998</v>
      </c>
    </row>
    <row r="24" spans="1:8" ht="35">
      <c r="A24" s="105"/>
      <c r="B24" s="104" t="s">
        <v>643</v>
      </c>
      <c r="C24" s="104" t="s">
        <v>999</v>
      </c>
      <c r="D24" s="104" t="s">
        <v>1000</v>
      </c>
      <c r="E24" s="104" t="s">
        <v>1001</v>
      </c>
      <c r="F24" s="104" t="s">
        <v>1002</v>
      </c>
    </row>
    <row r="25" spans="1:8" ht="34">
      <c r="A25" s="105"/>
      <c r="B25" s="104" t="s">
        <v>654</v>
      </c>
      <c r="C25" s="104" t="s">
        <v>1003</v>
      </c>
      <c r="D25" s="104" t="s">
        <v>1004</v>
      </c>
      <c r="E25" s="104" t="s">
        <v>1005</v>
      </c>
      <c r="F25" s="104" t="s">
        <v>1006</v>
      </c>
    </row>
    <row r="26" spans="1:8" ht="34">
      <c r="A26" s="105"/>
      <c r="B26" s="104" t="s">
        <v>376</v>
      </c>
      <c r="C26" s="104" t="s">
        <v>1007</v>
      </c>
      <c r="D26" s="104" t="s">
        <v>1008</v>
      </c>
      <c r="E26" s="104" t="s">
        <v>1009</v>
      </c>
      <c r="F26" s="104" t="s">
        <v>1010</v>
      </c>
    </row>
    <row r="27" spans="1:8" ht="34">
      <c r="A27" s="105"/>
      <c r="B27" s="104" t="s">
        <v>662</v>
      </c>
      <c r="C27" s="104" t="s">
        <v>1011</v>
      </c>
      <c r="D27" s="104" t="s">
        <v>1012</v>
      </c>
      <c r="E27" s="104" t="s">
        <v>1013</v>
      </c>
      <c r="F27" s="104" t="s">
        <v>1014</v>
      </c>
    </row>
    <row r="28" spans="1:8" ht="16" customHeight="1">
      <c r="A28" s="106" t="s">
        <v>970</v>
      </c>
      <c r="B28" s="107"/>
      <c r="C28" s="107"/>
      <c r="D28" s="107"/>
      <c r="E28" s="107"/>
      <c r="F28" s="108"/>
    </row>
    <row r="29" spans="1:8" ht="34">
      <c r="A29" s="105"/>
      <c r="B29" s="104" t="s">
        <v>987</v>
      </c>
      <c r="C29" s="104" t="s">
        <v>1015</v>
      </c>
      <c r="D29" s="104" t="s">
        <v>1016</v>
      </c>
      <c r="E29" s="104" t="s">
        <v>1017</v>
      </c>
      <c r="F29" s="104" t="s">
        <v>1018</v>
      </c>
    </row>
    <row r="30" spans="1:8" ht="34">
      <c r="A30" s="105"/>
      <c r="B30" s="104" t="s">
        <v>988</v>
      </c>
      <c r="C30" s="104" t="s">
        <v>1019</v>
      </c>
      <c r="D30" s="104" t="s">
        <v>1020</v>
      </c>
      <c r="E30" s="104" t="s">
        <v>1021</v>
      </c>
      <c r="F30" s="104" t="s">
        <v>1022</v>
      </c>
      <c r="H30" s="104"/>
    </row>
    <row r="31" spans="1:8" ht="34">
      <c r="A31" s="105"/>
      <c r="B31" s="104" t="s">
        <v>989</v>
      </c>
      <c r="C31" s="104" t="s">
        <v>1023</v>
      </c>
      <c r="D31" s="104" t="s">
        <v>1024</v>
      </c>
      <c r="E31" s="104" t="s">
        <v>1025</v>
      </c>
      <c r="F31" s="104" t="s">
        <v>1026</v>
      </c>
    </row>
    <row r="34" spans="1:2" ht="21">
      <c r="A34" s="103" t="s">
        <v>1036</v>
      </c>
    </row>
    <row r="35" spans="1:2" ht="51">
      <c r="A35" s="78" t="s">
        <v>84</v>
      </c>
      <c r="B35" s="78" t="s">
        <v>639</v>
      </c>
    </row>
    <row r="36" spans="1:2" ht="51" customHeight="1">
      <c r="A36" s="189" t="s">
        <v>1028</v>
      </c>
      <c r="B36" s="190"/>
    </row>
    <row r="37" spans="1:2" ht="34">
      <c r="A37" s="78" t="s">
        <v>643</v>
      </c>
      <c r="B37" s="78" t="s">
        <v>1029</v>
      </c>
    </row>
    <row r="38" spans="1:2" ht="34">
      <c r="A38" s="78" t="s">
        <v>654</v>
      </c>
      <c r="B38" s="78" t="s">
        <v>1030</v>
      </c>
    </row>
    <row r="39" spans="1:2" ht="34">
      <c r="A39" s="78" t="s">
        <v>662</v>
      </c>
      <c r="B39" s="78" t="s">
        <v>1031</v>
      </c>
    </row>
    <row r="40" spans="1:2" ht="34" customHeight="1">
      <c r="A40" s="189" t="s">
        <v>1032</v>
      </c>
      <c r="B40" s="190"/>
    </row>
    <row r="41" spans="1:2" ht="34">
      <c r="A41" s="78" t="s">
        <v>643</v>
      </c>
      <c r="B41" s="78" t="s">
        <v>1033</v>
      </c>
    </row>
    <row r="42" spans="1:2" ht="34">
      <c r="A42" s="78" t="s">
        <v>654</v>
      </c>
      <c r="B42" s="78" t="s">
        <v>1034</v>
      </c>
    </row>
    <row r="43" spans="1:2" ht="34">
      <c r="A43" s="78" t="s">
        <v>662</v>
      </c>
      <c r="B43" s="78" t="s">
        <v>1035</v>
      </c>
    </row>
  </sheetData>
  <mergeCells count="8">
    <mergeCell ref="A19:B20"/>
    <mergeCell ref="C19:F19"/>
    <mergeCell ref="A40:B40"/>
    <mergeCell ref="A36:B36"/>
    <mergeCell ref="A2:B3"/>
    <mergeCell ref="C2:F2"/>
    <mergeCell ref="A4:F4"/>
    <mergeCell ref="A11:F11"/>
  </mergeCells>
  <hyperlinks>
    <hyperlink ref="D22" r:id="rId1" location="TF3-4" display="https://www.ncbi.nlm.nih.gov/pmc/articles/PMC3754157/table/T3/?report=objectonly - TF3-4" xr:uid="{00A1E3CF-FF29-9343-BEF4-574976E707BC}"/>
    <hyperlink ref="F23" r:id="rId2" location="TF3-4" display="https://www.ncbi.nlm.nih.gov/pmc/articles/PMC3754157/table/T3/?report=objectonly - TF3-4" xr:uid="{262BBF5E-9D56-5348-956D-D1ADAA875474}"/>
    <hyperlink ref="D24" r:id="rId3" location="TF3-4" display="https://www.ncbi.nlm.nih.gov/pmc/articles/PMC3754157/table/T3/?report=objectonly - TF3-4" xr:uid="{F41A6AE4-23DD-9C45-8FFB-D0A83617BA61}"/>
    <hyperlink ref="E24" r:id="rId4" location="TF3-2" display="https://www.ncbi.nlm.nih.gov/pmc/articles/PMC3754157/table/T3/?report=objectonly - TF3-2" xr:uid="{17AC89A5-E8C1-0146-93FF-52DCFC4C980A}"/>
    <hyperlink ref="F24" r:id="rId5" location="TF3-4" display="https://www.ncbi.nlm.nih.gov/pmc/articles/PMC3754157/table/T3/?report=objectonly - TF3-4" xr:uid="{9BDB3DC9-1C50-2948-8E5C-D0CBAECDAD27}"/>
    <hyperlink ref="D25" r:id="rId6" location="TF3-4" display="https://www.ncbi.nlm.nih.gov/pmc/articles/PMC3754157/table/T3/?report=objectonly - TF3-4" xr:uid="{B8585359-EB15-1447-8A6B-E32FB4D68064}"/>
    <hyperlink ref="E25" r:id="rId7" location="TF3-4" display="https://www.ncbi.nlm.nih.gov/pmc/articles/PMC3754157/table/T3/?report=objectonly - TF3-4" xr:uid="{316E2E60-89E0-CC4C-8EED-D19180587612}"/>
    <hyperlink ref="C26" r:id="rId8" location="TF3-4" display="https://www.ncbi.nlm.nih.gov/pmc/articles/PMC3754157/table/T3/?report=objectonly - TF3-4" xr:uid="{7F3E83FB-2507-8548-8247-316C1CEC6BC9}"/>
    <hyperlink ref="D26" r:id="rId9" location="TF3-4" display="https://www.ncbi.nlm.nih.gov/pmc/articles/PMC3754157/table/T3/?report=objectonly - TF3-4" xr:uid="{4B3A4B5B-A716-E449-9C1F-4EE533E1E334}"/>
    <hyperlink ref="E26" r:id="rId10" location="TF3-4" display="https://www.ncbi.nlm.nih.gov/pmc/articles/PMC3754157/table/T3/?report=objectonly - TF3-4" xr:uid="{5DB8B9D4-5B23-FB44-9BB4-144DF80C545F}"/>
    <hyperlink ref="F26" r:id="rId11" location="TF3-4" display="https://www.ncbi.nlm.nih.gov/pmc/articles/PMC3754157/table/T3/?report=objectonly - TF3-4" xr:uid="{40048785-EB76-FF48-A48C-3023B518EB54}"/>
    <hyperlink ref="C27" r:id="rId12" location="TF3-3" display="https://www.ncbi.nlm.nih.gov/pmc/articles/PMC3754157/table/T3/?report=objectonly - TF3-3" xr:uid="{84E98F58-4889-2F42-87AD-2A1DB4B7BC3C}"/>
    <hyperlink ref="D27" r:id="rId13" location="TF3-3" display="https://www.ncbi.nlm.nih.gov/pmc/articles/PMC3754157/table/T3/?report=objectonly - TF3-3" xr:uid="{065657A1-45B6-3D40-8A0E-7B38594EA885}"/>
    <hyperlink ref="C29" r:id="rId14" location="TF3-2" display="https://www.ncbi.nlm.nih.gov/pmc/articles/PMC3754157/table/T3/?report=objectonly - TF3-2" xr:uid="{ECB87DBE-4039-6E4F-AE8D-836002F042F1}"/>
    <hyperlink ref="D29" r:id="rId15" location="TF3-2" display="https://www.ncbi.nlm.nih.gov/pmc/articles/PMC3754157/table/T3/?report=objectonly - TF3-2" xr:uid="{8748A94D-00E7-BE46-A9FC-15E16877DDFC}"/>
    <hyperlink ref="E29" r:id="rId16" location="TF3-2" display="https://www.ncbi.nlm.nih.gov/pmc/articles/PMC3754157/table/T3/?report=objectonly - TF3-2" xr:uid="{88A344FC-8895-BA44-910E-867F362D82E3}"/>
    <hyperlink ref="C30" r:id="rId17" location="TF3-2" display="https://www.ncbi.nlm.nih.gov/pmc/articles/PMC3754157/table/T3/?report=objectonly - TF3-2" xr:uid="{4205A531-A93B-5A42-AF04-2E92A6426D4C}"/>
    <hyperlink ref="E30" r:id="rId18" location="TF3-2" display="https://www.ncbi.nlm.nih.gov/pmc/articles/PMC3754157/table/T3/?report=objectonly - TF3-2" xr:uid="{6726C5B8-1F34-044B-AEC5-41388F70A584}"/>
    <hyperlink ref="F30" r:id="rId19" location="TF3-4" display="https://www.ncbi.nlm.nih.gov/pmc/articles/PMC3754157/table/T3/?report=objectonly - TF3-4" xr:uid="{C533981B-474C-1446-A608-A1A27866D5F1}"/>
    <hyperlink ref="C31" r:id="rId20" location="TF3-2" display="https://www.ncbi.nlm.nih.gov/pmc/articles/PMC3754157/table/T3/?report=objectonly - TF3-2" xr:uid="{6E4DF5C0-7CD6-B849-B23E-6E719485CD1E}"/>
    <hyperlink ref="E31" r:id="rId21" location="TF3-2" display="https://www.ncbi.nlm.nih.gov/pmc/articles/PMC3754157/table/T3/?report=objectonly - TF3-2" xr:uid="{A0DCAC97-5BE7-FC44-9C9F-D870530A852C}"/>
  </hyperlinks>
  <pageMargins left="0.7" right="0.7" top="0.75" bottom="0.75" header="0.3" footer="0.3"/>
  <pageSetup paperSize="9" orientation="portrait" horizontalDpi="0" verticalDpi="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18DC12-AA48-C844-8390-F6F04AFCAF1B}">
  <dimension ref="A1:Q284"/>
  <sheetViews>
    <sheetView topLeftCell="A170" zoomScale="108" workbookViewId="0">
      <selection activeCell="A173" sqref="A173"/>
    </sheetView>
  </sheetViews>
  <sheetFormatPr baseColWidth="10" defaultRowHeight="16"/>
  <cols>
    <col min="1" max="1" width="24.33203125" customWidth="1"/>
    <col min="2" max="2" width="21.33203125" customWidth="1"/>
    <col min="3" max="3" width="25" customWidth="1"/>
    <col min="4" max="4" width="23.83203125" customWidth="1"/>
    <col min="5" max="5" width="22.83203125" customWidth="1"/>
    <col min="6" max="6" width="27" customWidth="1"/>
    <col min="8" max="8" width="12.33203125" customWidth="1"/>
    <col min="10" max="10" width="13" customWidth="1"/>
  </cols>
  <sheetData>
    <row r="1" spans="1:17" s="45" customFormat="1" ht="23" customHeight="1">
      <c r="A1" s="56" t="s">
        <v>375</v>
      </c>
      <c r="B1" s="57" t="s">
        <v>362</v>
      </c>
      <c r="C1" s="57" t="s">
        <v>379</v>
      </c>
      <c r="D1" s="58" t="s">
        <v>100</v>
      </c>
      <c r="F1" s="51"/>
      <c r="G1" s="51"/>
      <c r="I1" s="51"/>
      <c r="J1" s="51"/>
      <c r="L1" s="51"/>
      <c r="M1" s="51"/>
      <c r="P1" s="51"/>
      <c r="Q1" s="51"/>
    </row>
    <row r="2" spans="1:17">
      <c r="A2" s="55" t="s">
        <v>377</v>
      </c>
      <c r="B2" s="55" t="s">
        <v>378</v>
      </c>
      <c r="C2" s="55">
        <v>1</v>
      </c>
      <c r="D2" s="59">
        <v>4.3999999999999997E-2</v>
      </c>
      <c r="O2" s="44"/>
    </row>
    <row r="3" spans="1:17">
      <c r="A3" s="55" t="s">
        <v>377</v>
      </c>
      <c r="B3" s="55" t="s">
        <v>378</v>
      </c>
      <c r="C3" s="55">
        <v>2</v>
      </c>
      <c r="D3" s="59">
        <v>5.0000000000000001E-4</v>
      </c>
      <c r="O3" s="44"/>
    </row>
    <row r="4" spans="1:17">
      <c r="A4" s="55" t="s">
        <v>377</v>
      </c>
      <c r="B4" s="55" t="s">
        <v>383</v>
      </c>
      <c r="C4" s="55">
        <v>1</v>
      </c>
      <c r="D4" s="59">
        <v>4.4999999999999998E-2</v>
      </c>
      <c r="O4" s="44"/>
    </row>
    <row r="5" spans="1:17">
      <c r="O5" s="44"/>
    </row>
    <row r="6" spans="1:17">
      <c r="O6" s="44"/>
    </row>
    <row r="7" spans="1:17">
      <c r="O7" s="44"/>
    </row>
    <row r="8" spans="1:17" s="63" customFormat="1" ht="68" customHeight="1">
      <c r="A8" s="60" t="s">
        <v>382</v>
      </c>
      <c r="B8" s="61" t="s">
        <v>384</v>
      </c>
      <c r="C8" s="62" t="s">
        <v>385</v>
      </c>
      <c r="D8" s="62" t="s">
        <v>386</v>
      </c>
      <c r="O8" s="44"/>
    </row>
    <row r="9" spans="1:17">
      <c r="A9" s="55" t="s">
        <v>387</v>
      </c>
      <c r="B9" s="55" t="s">
        <v>393</v>
      </c>
      <c r="C9" s="55" t="s">
        <v>399</v>
      </c>
      <c r="D9" s="55" t="s">
        <v>405</v>
      </c>
      <c r="O9" s="44"/>
    </row>
    <row r="10" spans="1:17">
      <c r="A10" s="55" t="s">
        <v>388</v>
      </c>
      <c r="B10" s="55" t="s">
        <v>394</v>
      </c>
      <c r="C10" s="55" t="s">
        <v>400</v>
      </c>
      <c r="D10" s="55" t="s">
        <v>406</v>
      </c>
      <c r="O10" s="44"/>
    </row>
    <row r="11" spans="1:17">
      <c r="A11" s="55" t="s">
        <v>389</v>
      </c>
      <c r="B11" s="55" t="s">
        <v>395</v>
      </c>
      <c r="C11" s="55" t="s">
        <v>401</v>
      </c>
      <c r="D11" s="55" t="s">
        <v>407</v>
      </c>
      <c r="O11" s="44"/>
    </row>
    <row r="12" spans="1:17">
      <c r="A12" s="55" t="s">
        <v>390</v>
      </c>
      <c r="B12" s="55" t="s">
        <v>396</v>
      </c>
      <c r="C12" s="55" t="s">
        <v>402</v>
      </c>
      <c r="D12" s="55" t="s">
        <v>408</v>
      </c>
      <c r="O12" s="44"/>
    </row>
    <row r="13" spans="1:17">
      <c r="A13" s="55" t="s">
        <v>391</v>
      </c>
      <c r="B13" s="55" t="s">
        <v>397</v>
      </c>
      <c r="C13" s="55" t="s">
        <v>403</v>
      </c>
      <c r="D13" s="55" t="s">
        <v>409</v>
      </c>
      <c r="O13" s="44"/>
    </row>
    <row r="14" spans="1:17">
      <c r="A14" s="55" t="s">
        <v>392</v>
      </c>
      <c r="B14" s="55" t="s">
        <v>398</v>
      </c>
      <c r="C14" s="55" t="s">
        <v>404</v>
      </c>
      <c r="D14" s="55" t="s">
        <v>410</v>
      </c>
      <c r="O14" s="44"/>
    </row>
    <row r="15" spans="1:17">
      <c r="O15" s="44"/>
    </row>
    <row r="16" spans="1:17">
      <c r="O16" s="44"/>
    </row>
    <row r="17" spans="1:15" ht="68">
      <c r="A17" s="66" t="s">
        <v>413</v>
      </c>
      <c r="B17" s="54" t="s">
        <v>414</v>
      </c>
      <c r="C17" s="65"/>
      <c r="O17" s="44"/>
    </row>
    <row r="18" spans="1:15">
      <c r="A18" s="64">
        <v>5.6225990000000001</v>
      </c>
      <c r="B18" s="64">
        <v>4.3725990000000001</v>
      </c>
      <c r="C18" s="64">
        <v>4.2892650000000003</v>
      </c>
      <c r="D18" s="64"/>
      <c r="O18" s="44"/>
    </row>
    <row r="19" spans="1:15">
      <c r="A19" s="64">
        <v>5.2059319999999998</v>
      </c>
      <c r="B19" s="64">
        <v>4.3725990000000001</v>
      </c>
      <c r="C19" s="64">
        <v>4.5713169999999996</v>
      </c>
      <c r="D19" s="64"/>
      <c r="H19" s="64"/>
      <c r="I19" s="64"/>
      <c r="J19" s="64"/>
      <c r="K19" s="64"/>
      <c r="O19" s="44"/>
    </row>
    <row r="20" spans="1:15">
      <c r="A20" s="64">
        <v>5.2059319999999998</v>
      </c>
      <c r="B20" s="64">
        <v>4.8309319999999998</v>
      </c>
      <c r="C20" s="64">
        <v>4.5713169999999996</v>
      </c>
      <c r="D20" s="64"/>
      <c r="O20" s="44"/>
    </row>
    <row r="21" spans="1:15">
      <c r="A21" t="s">
        <v>415</v>
      </c>
      <c r="B21" s="67">
        <f>1-AVERAGE(B18/A18,B19/A19,B20/A20)</f>
        <v>0.15147468911687245</v>
      </c>
      <c r="C21" s="67">
        <f>1-AVERAGE(C18/A18,C19/A19,C20/A20)</f>
        <v>0.16031431477097924</v>
      </c>
      <c r="D21" s="67"/>
      <c r="O21" s="44"/>
    </row>
    <row r="22" spans="1:15">
      <c r="O22" s="44"/>
    </row>
    <row r="23" spans="1:15">
      <c r="A23" t="s">
        <v>416</v>
      </c>
      <c r="O23" s="44"/>
    </row>
    <row r="24" spans="1:15">
      <c r="A24" s="64">
        <v>5.2059319999999998</v>
      </c>
      <c r="B24" s="64">
        <v>5.2892650000000003</v>
      </c>
      <c r="C24" s="64">
        <v>5.5713169999999996</v>
      </c>
      <c r="O24" s="44"/>
    </row>
    <row r="25" spans="1:15">
      <c r="A25" s="64">
        <v>4.2892650000000003</v>
      </c>
      <c r="B25" s="64">
        <v>5.0392650000000003</v>
      </c>
      <c r="C25" s="64">
        <v>4.7059319999999998</v>
      </c>
      <c r="O25" s="44"/>
    </row>
    <row r="26" spans="1:15">
      <c r="A26">
        <f>A25/A24</f>
        <v>0.82391875268443782</v>
      </c>
      <c r="B26">
        <f t="shared" ref="B26:C26" si="0">B25/B24</f>
        <v>0.95273445365282328</v>
      </c>
      <c r="C26">
        <f t="shared" si="0"/>
        <v>0.84467137662423442</v>
      </c>
      <c r="D26">
        <f>AVERAGE(A26:C26)</f>
        <v>0.87377486098716517</v>
      </c>
      <c r="E26" s="68">
        <f>1-D26</f>
        <v>0.12622513901283483</v>
      </c>
      <c r="O26" s="44"/>
    </row>
    <row r="27" spans="1:15">
      <c r="A27" s="64"/>
      <c r="B27" s="64"/>
      <c r="C27" s="64"/>
      <c r="O27" s="44"/>
    </row>
    <row r="28" spans="1:15">
      <c r="A28" t="s">
        <v>1684</v>
      </c>
      <c r="O28" s="44"/>
    </row>
    <row r="29" spans="1:15">
      <c r="A29" s="64">
        <v>5.2059319999999998</v>
      </c>
      <c r="B29" s="64">
        <v>5.2892650000000003</v>
      </c>
      <c r="C29" s="64">
        <v>5.5713169999999996</v>
      </c>
      <c r="O29" s="44"/>
    </row>
    <row r="30" spans="1:15">
      <c r="A30" s="64">
        <v>3.692774</v>
      </c>
      <c r="B30" s="64">
        <v>4.2892650000000003</v>
      </c>
      <c r="C30" s="64">
        <v>4.2059319999999998</v>
      </c>
      <c r="O30" s="44"/>
    </row>
    <row r="31" spans="1:15">
      <c r="A31">
        <f>A30/A29</f>
        <v>0.70933965330319337</v>
      </c>
      <c r="B31">
        <f t="shared" ref="B31:C31" si="1">B30/B29</f>
        <v>0.81093781461129288</v>
      </c>
      <c r="C31">
        <f t="shared" si="1"/>
        <v>0.75492598967174185</v>
      </c>
      <c r="D31">
        <f>AVERAGE(A31:C31)</f>
        <v>0.75840115252874274</v>
      </c>
      <c r="E31" s="68">
        <f>1-D31</f>
        <v>0.24159884747125726</v>
      </c>
      <c r="O31" s="44"/>
    </row>
    <row r="32" spans="1:15">
      <c r="O32" s="44"/>
    </row>
    <row r="33" spans="1:15">
      <c r="O33" s="44"/>
    </row>
    <row r="34" spans="1:15">
      <c r="O34" s="44"/>
    </row>
    <row r="35" spans="1:15">
      <c r="O35" s="44"/>
    </row>
    <row r="36" spans="1:15">
      <c r="O36" s="44"/>
    </row>
    <row r="37" spans="1:15">
      <c r="O37" s="44"/>
    </row>
    <row r="38" spans="1:15" ht="17" customHeight="1">
      <c r="O38" s="44"/>
    </row>
    <row r="39" spans="1:15">
      <c r="A39" s="209" t="s">
        <v>121</v>
      </c>
      <c r="B39" s="209" t="s">
        <v>362</v>
      </c>
      <c r="C39" s="210" t="s">
        <v>418</v>
      </c>
      <c r="D39" s="211" t="s">
        <v>419</v>
      </c>
      <c r="E39" s="203" t="s">
        <v>9</v>
      </c>
      <c r="F39" s="204"/>
      <c r="G39" s="205"/>
      <c r="O39" s="44"/>
    </row>
    <row r="40" spans="1:15">
      <c r="A40" s="209"/>
      <c r="B40" s="209"/>
      <c r="C40" s="210"/>
      <c r="D40" s="211"/>
      <c r="E40" s="69" t="s">
        <v>420</v>
      </c>
      <c r="F40" s="69" t="s">
        <v>421</v>
      </c>
      <c r="G40" s="69" t="s">
        <v>373</v>
      </c>
      <c r="O40" s="44"/>
    </row>
    <row r="41" spans="1:15">
      <c r="A41" s="202" t="s">
        <v>0</v>
      </c>
      <c r="B41" s="206" t="s">
        <v>376</v>
      </c>
      <c r="C41" s="206" t="s">
        <v>422</v>
      </c>
      <c r="D41" s="55" t="s">
        <v>423</v>
      </c>
      <c r="E41" s="55">
        <v>0.23</v>
      </c>
      <c r="F41" s="55">
        <v>0.19</v>
      </c>
      <c r="G41" s="55">
        <v>0.19</v>
      </c>
      <c r="O41" s="44"/>
    </row>
    <row r="42" spans="1:15">
      <c r="A42" s="202"/>
      <c r="B42" s="207"/>
      <c r="C42" s="208"/>
      <c r="D42" s="55" t="s">
        <v>424</v>
      </c>
      <c r="E42" s="55">
        <v>0.18</v>
      </c>
      <c r="F42" s="55">
        <v>0.16</v>
      </c>
      <c r="G42" s="55">
        <v>0.2</v>
      </c>
      <c r="O42" s="44"/>
    </row>
    <row r="43" spans="1:15">
      <c r="A43" s="202"/>
      <c r="B43" s="207"/>
      <c r="C43" s="206" t="s">
        <v>425</v>
      </c>
      <c r="D43" s="55" t="s">
        <v>423</v>
      </c>
      <c r="E43" s="55">
        <v>0.2</v>
      </c>
      <c r="F43" s="55">
        <v>0.17</v>
      </c>
      <c r="G43" s="55">
        <v>0.15</v>
      </c>
    </row>
    <row r="44" spans="1:15" ht="16" customHeight="1">
      <c r="A44" s="202"/>
      <c r="B44" s="208"/>
      <c r="C44" s="208"/>
      <c r="D44" s="55" t="s">
        <v>424</v>
      </c>
      <c r="E44" s="55">
        <v>0.22</v>
      </c>
      <c r="F44" s="55">
        <v>0.21</v>
      </c>
      <c r="G44" s="55">
        <v>0.15</v>
      </c>
    </row>
    <row r="45" spans="1:15">
      <c r="A45" s="202"/>
      <c r="B45" s="206" t="s">
        <v>427</v>
      </c>
      <c r="C45" s="206" t="s">
        <v>422</v>
      </c>
      <c r="D45" s="55" t="s">
        <v>423</v>
      </c>
      <c r="E45" s="55">
        <v>0.28000000000000003</v>
      </c>
      <c r="F45" s="55">
        <v>0.22</v>
      </c>
      <c r="G45" s="55">
        <v>0.23</v>
      </c>
    </row>
    <row r="46" spans="1:15">
      <c r="A46" s="202"/>
      <c r="B46" s="207"/>
      <c r="C46" s="208"/>
      <c r="D46" s="55" t="s">
        <v>424</v>
      </c>
      <c r="E46" s="55">
        <v>0.17</v>
      </c>
      <c r="F46" s="55">
        <v>0.09</v>
      </c>
      <c r="G46" s="55">
        <v>0.19</v>
      </c>
    </row>
    <row r="47" spans="1:15">
      <c r="A47" s="202"/>
      <c r="B47" s="207"/>
      <c r="C47" s="206" t="s">
        <v>425</v>
      </c>
      <c r="D47" s="55" t="s">
        <v>423</v>
      </c>
      <c r="E47" s="55">
        <v>0.22</v>
      </c>
      <c r="F47" s="55">
        <v>0.21</v>
      </c>
      <c r="G47" s="55">
        <v>0.14000000000000001</v>
      </c>
    </row>
    <row r="48" spans="1:15">
      <c r="A48" s="202"/>
      <c r="B48" s="208"/>
      <c r="C48" s="208"/>
      <c r="D48" s="55" t="s">
        <v>424</v>
      </c>
      <c r="E48" s="55">
        <v>0.15</v>
      </c>
      <c r="F48" s="55">
        <v>0.11</v>
      </c>
      <c r="G48" s="55">
        <v>0.12</v>
      </c>
    </row>
    <row r="49" spans="1:7">
      <c r="A49" s="202"/>
      <c r="B49" s="206" t="s">
        <v>426</v>
      </c>
      <c r="C49" s="206" t="s">
        <v>422</v>
      </c>
      <c r="D49" s="55" t="s">
        <v>423</v>
      </c>
      <c r="E49" s="55">
        <v>0.05</v>
      </c>
      <c r="F49" s="55">
        <v>0.01</v>
      </c>
      <c r="G49" s="55">
        <v>7.0000000000000007E-2</v>
      </c>
    </row>
    <row r="50" spans="1:7">
      <c r="A50" s="202"/>
      <c r="B50" s="207"/>
      <c r="C50" s="208"/>
      <c r="D50" s="55" t="s">
        <v>424</v>
      </c>
      <c r="E50" s="55">
        <v>0.13</v>
      </c>
      <c r="F50" s="55">
        <v>0.09</v>
      </c>
      <c r="G50" s="55">
        <v>0.14000000000000001</v>
      </c>
    </row>
    <row r="51" spans="1:7">
      <c r="A51" s="202"/>
      <c r="B51" s="207"/>
      <c r="C51" s="206" t="s">
        <v>425</v>
      </c>
      <c r="D51" s="55" t="s">
        <v>423</v>
      </c>
      <c r="E51" s="55">
        <v>0.08</v>
      </c>
      <c r="F51" s="55">
        <v>0.03</v>
      </c>
      <c r="G51" s="55">
        <v>0.1</v>
      </c>
    </row>
    <row r="52" spans="1:7">
      <c r="A52" s="202"/>
      <c r="B52" s="208"/>
      <c r="C52" s="208"/>
      <c r="D52" s="55" t="s">
        <v>424</v>
      </c>
      <c r="E52" s="55">
        <v>7.0000000000000007E-2</v>
      </c>
      <c r="F52" s="55">
        <v>0.05</v>
      </c>
      <c r="G52" s="55">
        <v>0.06</v>
      </c>
    </row>
    <row r="53" spans="1:7">
      <c r="A53" s="202" t="s">
        <v>1</v>
      </c>
      <c r="B53" s="206" t="s">
        <v>376</v>
      </c>
      <c r="C53" s="206" t="s">
        <v>422</v>
      </c>
      <c r="D53" s="55" t="s">
        <v>423</v>
      </c>
      <c r="E53" s="55">
        <v>0.34</v>
      </c>
      <c r="F53" s="55">
        <v>0.33</v>
      </c>
      <c r="G53" s="55">
        <v>0.12</v>
      </c>
    </row>
    <row r="54" spans="1:7">
      <c r="A54" s="202"/>
      <c r="B54" s="207"/>
      <c r="C54" s="208"/>
      <c r="D54" s="55" t="s">
        <v>424</v>
      </c>
      <c r="E54" s="55">
        <v>0.13</v>
      </c>
      <c r="F54" s="55">
        <v>0.08</v>
      </c>
      <c r="G54" s="55">
        <v>0.12</v>
      </c>
    </row>
    <row r="55" spans="1:7">
      <c r="A55" s="202"/>
      <c r="B55" s="207"/>
      <c r="C55" s="206" t="s">
        <v>425</v>
      </c>
      <c r="D55" s="55" t="s">
        <v>423</v>
      </c>
      <c r="E55" s="55">
        <v>0.37</v>
      </c>
      <c r="F55" s="55">
        <v>0.37</v>
      </c>
      <c r="G55" s="55">
        <v>0.12</v>
      </c>
    </row>
    <row r="56" spans="1:7">
      <c r="A56" s="202"/>
      <c r="B56" s="208"/>
      <c r="C56" s="208"/>
      <c r="D56" s="55" t="s">
        <v>424</v>
      </c>
      <c r="E56" s="55">
        <v>0.18</v>
      </c>
      <c r="F56" s="55">
        <v>0.13</v>
      </c>
      <c r="G56" s="55">
        <v>0.17</v>
      </c>
    </row>
    <row r="57" spans="1:7">
      <c r="A57" s="202"/>
      <c r="B57" s="206" t="s">
        <v>427</v>
      </c>
      <c r="C57" s="206" t="s">
        <v>422</v>
      </c>
      <c r="D57" s="55" t="s">
        <v>423</v>
      </c>
      <c r="E57" s="55">
        <v>0.37</v>
      </c>
      <c r="F57" s="55">
        <v>0.33</v>
      </c>
      <c r="G57" s="55">
        <v>0.14000000000000001</v>
      </c>
    </row>
    <row r="58" spans="1:7">
      <c r="A58" s="202"/>
      <c r="B58" s="207"/>
      <c r="C58" s="208"/>
      <c r="D58" s="55" t="s">
        <v>424</v>
      </c>
      <c r="E58" s="55">
        <v>0.16</v>
      </c>
      <c r="F58" s="55">
        <v>0.11</v>
      </c>
      <c r="G58" s="55">
        <v>0.16</v>
      </c>
    </row>
    <row r="59" spans="1:7">
      <c r="A59" s="202"/>
      <c r="B59" s="207"/>
      <c r="C59" s="206" t="s">
        <v>425</v>
      </c>
      <c r="D59" s="55" t="s">
        <v>423</v>
      </c>
      <c r="E59" s="55">
        <v>0.4</v>
      </c>
      <c r="F59" s="55">
        <v>0.37</v>
      </c>
      <c r="G59" s="55">
        <v>0.18</v>
      </c>
    </row>
    <row r="60" spans="1:7">
      <c r="A60" s="202"/>
      <c r="B60" s="208"/>
      <c r="C60" s="208"/>
      <c r="D60" s="55" t="s">
        <v>424</v>
      </c>
      <c r="E60" s="55">
        <v>0.15</v>
      </c>
      <c r="F60" s="55">
        <v>0.11</v>
      </c>
      <c r="G60" s="55">
        <v>0.17</v>
      </c>
    </row>
    <row r="61" spans="1:7">
      <c r="A61" s="202"/>
      <c r="B61" s="206" t="s">
        <v>426</v>
      </c>
      <c r="C61" s="206" t="s">
        <v>422</v>
      </c>
      <c r="D61" s="55" t="s">
        <v>423</v>
      </c>
      <c r="E61" s="55">
        <v>0.3</v>
      </c>
      <c r="F61" s="55">
        <v>0.28999999999999998</v>
      </c>
      <c r="G61" s="55">
        <v>0.18</v>
      </c>
    </row>
    <row r="62" spans="1:7">
      <c r="A62" s="202"/>
      <c r="B62" s="207"/>
      <c r="C62" s="208"/>
      <c r="D62" s="55" t="s">
        <v>424</v>
      </c>
      <c r="E62" s="55">
        <v>0.22</v>
      </c>
      <c r="F62" s="55">
        <v>0.17</v>
      </c>
      <c r="G62" s="55">
        <v>0.17</v>
      </c>
    </row>
    <row r="63" spans="1:7">
      <c r="A63" s="202"/>
      <c r="B63" s="207"/>
      <c r="C63" s="206" t="s">
        <v>425</v>
      </c>
      <c r="D63" s="55" t="s">
        <v>423</v>
      </c>
      <c r="E63" s="55">
        <v>0.33</v>
      </c>
      <c r="F63" s="55">
        <v>0.28999999999999998</v>
      </c>
      <c r="G63" s="55">
        <v>0.2</v>
      </c>
    </row>
    <row r="64" spans="1:7">
      <c r="A64" s="202"/>
      <c r="B64" s="208"/>
      <c r="C64" s="208"/>
      <c r="D64" s="55" t="s">
        <v>424</v>
      </c>
      <c r="E64" s="55">
        <v>0.21</v>
      </c>
      <c r="F64" s="55">
        <v>0.19</v>
      </c>
      <c r="G64" s="55">
        <v>0.18</v>
      </c>
    </row>
    <row r="69" spans="1:15">
      <c r="N69" s="44"/>
    </row>
    <row r="70" spans="1:15">
      <c r="O70" s="44"/>
    </row>
    <row r="71" spans="1:15" ht="20">
      <c r="A71" s="55"/>
      <c r="B71" s="55" t="s">
        <v>435</v>
      </c>
      <c r="C71" s="55" t="s">
        <v>436</v>
      </c>
    </row>
    <row r="72" spans="1:15">
      <c r="A72" s="55" t="s">
        <v>420</v>
      </c>
      <c r="B72" s="55">
        <v>49</v>
      </c>
      <c r="C72" s="55">
        <v>30</v>
      </c>
    </row>
    <row r="73" spans="1:15">
      <c r="A73" s="55" t="s">
        <v>437</v>
      </c>
      <c r="B73" s="55">
        <v>12</v>
      </c>
      <c r="C73" s="55">
        <v>10</v>
      </c>
    </row>
    <row r="74" spans="1:15">
      <c r="A74" s="55" t="s">
        <v>438</v>
      </c>
      <c r="B74" s="55" t="s">
        <v>439</v>
      </c>
      <c r="C74" s="55" t="s">
        <v>440</v>
      </c>
    </row>
    <row r="76" spans="1:15" ht="17">
      <c r="A76" s="55"/>
      <c r="B76" s="55"/>
      <c r="C76" s="76" t="s">
        <v>449</v>
      </c>
      <c r="D76" s="76" t="s">
        <v>450</v>
      </c>
      <c r="E76" s="76" t="s">
        <v>451</v>
      </c>
      <c r="F76" s="74"/>
    </row>
    <row r="77" spans="1:15" s="54" customFormat="1" ht="34">
      <c r="A77" s="191" t="s">
        <v>446</v>
      </c>
      <c r="B77" s="77" t="s">
        <v>447</v>
      </c>
      <c r="C77" s="78" t="s">
        <v>452</v>
      </c>
      <c r="D77" s="78" t="s">
        <v>454</v>
      </c>
      <c r="E77" s="78" t="s">
        <v>456</v>
      </c>
      <c r="F77" s="75"/>
    </row>
    <row r="78" spans="1:15" s="54" customFormat="1" ht="34">
      <c r="A78" s="191"/>
      <c r="B78" s="77" t="s">
        <v>448</v>
      </c>
      <c r="C78" s="78" t="s">
        <v>453</v>
      </c>
      <c r="D78" s="78" t="s">
        <v>455</v>
      </c>
      <c r="E78" s="78" t="s">
        <v>457</v>
      </c>
      <c r="F78" s="75"/>
    </row>
    <row r="81" spans="1:4">
      <c r="A81" s="202" t="s">
        <v>473</v>
      </c>
      <c r="B81" s="202"/>
      <c r="C81" s="202" t="s">
        <v>474</v>
      </c>
      <c r="D81" s="202"/>
    </row>
    <row r="82" spans="1:4" ht="51">
      <c r="A82" s="80" t="s">
        <v>468</v>
      </c>
      <c r="B82" s="77" t="s">
        <v>469</v>
      </c>
      <c r="C82" s="79" t="s">
        <v>468</v>
      </c>
      <c r="D82" s="79" t="s">
        <v>469</v>
      </c>
    </row>
    <row r="83" spans="1:4">
      <c r="A83" s="55">
        <v>32.9</v>
      </c>
      <c r="B83" s="55">
        <v>11.4</v>
      </c>
      <c r="C83" s="55">
        <v>19.079999999999998</v>
      </c>
      <c r="D83" s="55">
        <v>16.600000000000001</v>
      </c>
    </row>
    <row r="84" spans="1:4">
      <c r="A84" s="55">
        <v>34.6</v>
      </c>
      <c r="B84" s="55">
        <v>12.8</v>
      </c>
      <c r="C84" s="55">
        <v>19.079999999999998</v>
      </c>
      <c r="D84" s="55">
        <v>16.600000000000001</v>
      </c>
    </row>
    <row r="85" spans="1:4">
      <c r="A85" s="55">
        <v>41</v>
      </c>
      <c r="B85" s="55">
        <v>21</v>
      </c>
      <c r="C85" s="55">
        <v>29.6</v>
      </c>
      <c r="D85" s="55">
        <v>12.4</v>
      </c>
    </row>
    <row r="86" spans="1:4">
      <c r="A86" s="55">
        <v>732</v>
      </c>
      <c r="B86" s="55">
        <v>11.7</v>
      </c>
      <c r="C86" s="55">
        <v>53.2</v>
      </c>
      <c r="D86" s="55">
        <v>6.91</v>
      </c>
    </row>
    <row r="87" spans="1:4">
      <c r="A87" s="55">
        <v>807</v>
      </c>
      <c r="B87" s="55">
        <v>12.1</v>
      </c>
      <c r="C87" s="55">
        <v>54.3</v>
      </c>
      <c r="D87" s="55">
        <v>15.7</v>
      </c>
    </row>
    <row r="88" spans="1:4">
      <c r="A88" s="55">
        <v>1355</v>
      </c>
      <c r="B88" s="55">
        <v>8.59</v>
      </c>
      <c r="C88" s="55">
        <v>98.2</v>
      </c>
      <c r="D88" s="55">
        <v>8.7799999999999994</v>
      </c>
    </row>
    <row r="89" spans="1:4">
      <c r="A89" s="55" t="s">
        <v>470</v>
      </c>
      <c r="B89" s="55">
        <f>AVERAGE(B83:B88)</f>
        <v>12.931666666666667</v>
      </c>
      <c r="C89" s="55"/>
      <c r="D89" s="55">
        <f>AVERAGE(D83:D88)</f>
        <v>12.831666666666669</v>
      </c>
    </row>
    <row r="90" spans="1:4">
      <c r="A90" s="55" t="s">
        <v>471</v>
      </c>
      <c r="B90" s="55">
        <f>MEDIAN(B83:B88)</f>
        <v>11.899999999999999</v>
      </c>
      <c r="C90" s="55"/>
      <c r="D90" s="55">
        <f>MEDIAN(D83:D88)</f>
        <v>14.05</v>
      </c>
    </row>
    <row r="91" spans="1:4">
      <c r="A91" s="55" t="s">
        <v>472</v>
      </c>
      <c r="B91" s="81">
        <f>STDEV(B83:B88)</f>
        <v>4.2076141299632823</v>
      </c>
      <c r="C91" s="55"/>
      <c r="D91" s="81">
        <f>STDEV(D83:D88)</f>
        <v>4.2022965943239514</v>
      </c>
    </row>
    <row r="94" spans="1:4" ht="51">
      <c r="A94" s="76" t="s">
        <v>482</v>
      </c>
      <c r="B94" s="194" t="s">
        <v>483</v>
      </c>
      <c r="C94" s="194"/>
    </row>
    <row r="95" spans="1:4">
      <c r="A95" s="55"/>
      <c r="B95" s="55" t="s">
        <v>484</v>
      </c>
      <c r="C95" s="55" t="s">
        <v>485</v>
      </c>
    </row>
    <row r="96" spans="1:4">
      <c r="A96" s="55" t="s">
        <v>486</v>
      </c>
      <c r="B96" s="55">
        <v>0.1</v>
      </c>
      <c r="C96" s="55">
        <v>0.01</v>
      </c>
    </row>
    <row r="97" spans="1:4">
      <c r="A97" s="55" t="s">
        <v>488</v>
      </c>
      <c r="B97" s="55">
        <v>25.4</v>
      </c>
      <c r="C97" s="55">
        <v>1.1000000000000001</v>
      </c>
    </row>
    <row r="98" spans="1:4">
      <c r="A98" s="55" t="s">
        <v>487</v>
      </c>
      <c r="B98" s="55">
        <v>50.9</v>
      </c>
      <c r="C98" s="55">
        <v>1.7</v>
      </c>
    </row>
    <row r="99" spans="1:4">
      <c r="A99" s="55" t="s">
        <v>501</v>
      </c>
      <c r="B99" s="55">
        <v>75.3</v>
      </c>
      <c r="C99" s="55">
        <v>2.2000000000000002</v>
      </c>
    </row>
    <row r="101" spans="1:4" ht="51">
      <c r="A101" s="76" t="s">
        <v>482</v>
      </c>
      <c r="B101" s="194" t="s">
        <v>491</v>
      </c>
      <c r="C101" s="194"/>
    </row>
    <row r="102" spans="1:4">
      <c r="A102" s="55"/>
      <c r="B102" s="55" t="s">
        <v>484</v>
      </c>
      <c r="C102" s="55" t="s">
        <v>485</v>
      </c>
    </row>
    <row r="103" spans="1:4">
      <c r="A103" s="55" t="s">
        <v>486</v>
      </c>
      <c r="B103" s="55" t="s">
        <v>493</v>
      </c>
      <c r="C103" s="55" t="s">
        <v>494</v>
      </c>
    </row>
    <row r="104" spans="1:4">
      <c r="A104" s="55" t="s">
        <v>502</v>
      </c>
      <c r="B104" s="55" t="s">
        <v>495</v>
      </c>
      <c r="C104" s="55" t="s">
        <v>496</v>
      </c>
    </row>
    <row r="105" spans="1:4">
      <c r="A105" s="55" t="s">
        <v>487</v>
      </c>
      <c r="B105" s="55" t="s">
        <v>497</v>
      </c>
      <c r="C105" s="55" t="s">
        <v>498</v>
      </c>
    </row>
    <row r="106" spans="1:4">
      <c r="A106" s="55" t="s">
        <v>501</v>
      </c>
      <c r="B106" s="55" t="s">
        <v>499</v>
      </c>
      <c r="C106" s="55" t="s">
        <v>500</v>
      </c>
    </row>
    <row r="107" spans="1:4">
      <c r="A107" s="55" t="s">
        <v>492</v>
      </c>
      <c r="B107" s="55"/>
      <c r="C107" s="55"/>
    </row>
    <row r="111" spans="1:4">
      <c r="A111" s="55" t="s">
        <v>505</v>
      </c>
      <c r="B111" s="55" t="s">
        <v>506</v>
      </c>
      <c r="C111" s="55" t="s">
        <v>507</v>
      </c>
      <c r="D111" s="55" t="s">
        <v>508</v>
      </c>
    </row>
    <row r="112" spans="1:4">
      <c r="A112" s="55" t="s">
        <v>509</v>
      </c>
      <c r="B112" s="55" t="s">
        <v>510</v>
      </c>
      <c r="C112" s="55">
        <v>24</v>
      </c>
      <c r="D112" s="55" t="s">
        <v>511</v>
      </c>
    </row>
    <row r="113" spans="1:5">
      <c r="A113" s="55" t="s">
        <v>512</v>
      </c>
      <c r="B113" s="55" t="s">
        <v>513</v>
      </c>
      <c r="C113" s="55">
        <v>0.6</v>
      </c>
      <c r="D113" s="55" t="s">
        <v>514</v>
      </c>
    </row>
    <row r="114" spans="1:5">
      <c r="A114" s="55" t="s">
        <v>515</v>
      </c>
      <c r="B114" s="55" t="s">
        <v>516</v>
      </c>
      <c r="C114" s="55">
        <v>1.1000000000000001</v>
      </c>
      <c r="D114" s="55" t="s">
        <v>517</v>
      </c>
    </row>
    <row r="115" spans="1:5">
      <c r="A115" s="55" t="s">
        <v>518</v>
      </c>
      <c r="B115" s="55" t="s">
        <v>519</v>
      </c>
      <c r="C115" s="55">
        <v>1.1000000000000001</v>
      </c>
      <c r="D115" s="55" t="s">
        <v>520</v>
      </c>
    </row>
    <row r="116" spans="1:5">
      <c r="A116" s="55" t="s">
        <v>521</v>
      </c>
      <c r="B116" s="55" t="s">
        <v>522</v>
      </c>
      <c r="C116" s="55">
        <v>1.1000000000000001</v>
      </c>
      <c r="D116" s="55" t="s">
        <v>520</v>
      </c>
    </row>
    <row r="117" spans="1:5">
      <c r="A117" s="55" t="s">
        <v>523</v>
      </c>
      <c r="B117" s="55" t="s">
        <v>524</v>
      </c>
      <c r="C117" s="55">
        <v>100</v>
      </c>
      <c r="D117" s="55" t="s">
        <v>525</v>
      </c>
    </row>
    <row r="118" spans="1:5">
      <c r="A118" s="55" t="s">
        <v>526</v>
      </c>
      <c r="B118" s="55" t="s">
        <v>527</v>
      </c>
      <c r="C118" s="55">
        <v>2.1</v>
      </c>
      <c r="D118" s="55" t="s">
        <v>528</v>
      </c>
    </row>
    <row r="119" spans="1:5">
      <c r="A119" s="55" t="s">
        <v>529</v>
      </c>
      <c r="B119" s="55" t="s">
        <v>530</v>
      </c>
      <c r="C119" s="55">
        <v>25</v>
      </c>
      <c r="D119" s="55" t="s">
        <v>531</v>
      </c>
    </row>
    <row r="123" spans="1:5">
      <c r="A123" s="191" t="s">
        <v>84</v>
      </c>
      <c r="B123" s="191" t="s">
        <v>671</v>
      </c>
      <c r="C123" s="191"/>
      <c r="D123" s="191"/>
      <c r="E123" s="191"/>
    </row>
    <row r="124" spans="1:5" ht="17">
      <c r="A124" s="191"/>
      <c r="B124" s="78" t="s">
        <v>640</v>
      </c>
      <c r="C124" s="78" t="s">
        <v>473</v>
      </c>
      <c r="D124" s="78" t="s">
        <v>641</v>
      </c>
      <c r="E124" s="78" t="s">
        <v>642</v>
      </c>
    </row>
    <row r="125" spans="1:5" ht="17" customHeight="1">
      <c r="A125" s="189" t="s">
        <v>643</v>
      </c>
      <c r="B125" s="201"/>
      <c r="C125" s="201"/>
      <c r="D125" s="201"/>
      <c r="E125" s="190"/>
    </row>
    <row r="126" spans="1:5" ht="17">
      <c r="A126" s="78" t="s">
        <v>644</v>
      </c>
      <c r="B126" s="78" t="s">
        <v>645</v>
      </c>
      <c r="C126" s="78" t="s">
        <v>646</v>
      </c>
      <c r="D126" s="78" t="s">
        <v>647</v>
      </c>
      <c r="E126" s="78" t="s">
        <v>648</v>
      </c>
    </row>
    <row r="127" spans="1:5" ht="34">
      <c r="A127" s="78" t="s">
        <v>649</v>
      </c>
      <c r="B127" s="78" t="s">
        <v>650</v>
      </c>
      <c r="C127" s="78" t="s">
        <v>651</v>
      </c>
      <c r="D127" s="78" t="s">
        <v>652</v>
      </c>
      <c r="E127" s="78" t="s">
        <v>653</v>
      </c>
    </row>
    <row r="128" spans="1:5" ht="17" customHeight="1">
      <c r="A128" s="189" t="s">
        <v>654</v>
      </c>
      <c r="B128" s="201"/>
      <c r="C128" s="201"/>
      <c r="D128" s="201"/>
      <c r="E128" s="190"/>
    </row>
    <row r="129" spans="1:9" ht="17">
      <c r="A129" s="78" t="s">
        <v>644</v>
      </c>
      <c r="B129" s="78" t="s">
        <v>655</v>
      </c>
      <c r="C129" s="78" t="s">
        <v>656</v>
      </c>
      <c r="D129" s="78" t="s">
        <v>670</v>
      </c>
      <c r="E129" s="78" t="s">
        <v>657</v>
      </c>
    </row>
    <row r="130" spans="1:9" ht="34">
      <c r="A130" s="78" t="s">
        <v>649</v>
      </c>
      <c r="B130" s="78" t="s">
        <v>658</v>
      </c>
      <c r="C130" s="78" t="s">
        <v>659</v>
      </c>
      <c r="D130" s="78" t="s">
        <v>660</v>
      </c>
      <c r="E130" s="78" t="s">
        <v>661</v>
      </c>
    </row>
    <row r="131" spans="1:9" ht="17" customHeight="1">
      <c r="A131" s="189" t="s">
        <v>662</v>
      </c>
      <c r="B131" s="201"/>
      <c r="C131" s="201"/>
      <c r="D131" s="201"/>
      <c r="E131" s="190"/>
    </row>
    <row r="132" spans="1:9" ht="17">
      <c r="A132" s="78" t="s">
        <v>644</v>
      </c>
      <c r="B132" s="78" t="s">
        <v>663</v>
      </c>
      <c r="C132" s="78" t="s">
        <v>664</v>
      </c>
      <c r="D132" s="78" t="s">
        <v>652</v>
      </c>
      <c r="E132" s="78" t="s">
        <v>665</v>
      </c>
    </row>
    <row r="133" spans="1:9" ht="34">
      <c r="A133" s="78" t="s">
        <v>649</v>
      </c>
      <c r="B133" s="78" t="s">
        <v>666</v>
      </c>
      <c r="C133" s="78" t="s">
        <v>667</v>
      </c>
      <c r="D133" s="78" t="s">
        <v>668</v>
      </c>
      <c r="E133" s="78" t="s">
        <v>669</v>
      </c>
    </row>
    <row r="135" spans="1:9">
      <c r="A135" t="s">
        <v>672</v>
      </c>
    </row>
    <row r="136" spans="1:9">
      <c r="A136" t="s">
        <v>673</v>
      </c>
    </row>
    <row r="137" spans="1:9">
      <c r="A137" t="s">
        <v>674</v>
      </c>
    </row>
    <row r="138" spans="1:9">
      <c r="A138" t="s">
        <v>675</v>
      </c>
    </row>
    <row r="140" spans="1:9" ht="21">
      <c r="A140" s="198" t="s">
        <v>879</v>
      </c>
      <c r="B140" s="198"/>
      <c r="C140" s="198"/>
      <c r="D140" s="198"/>
      <c r="E140" s="198"/>
      <c r="F140" s="198"/>
      <c r="G140" s="198"/>
      <c r="H140" s="198"/>
      <c r="I140" s="198"/>
    </row>
    <row r="141" spans="1:9" ht="38" customHeight="1">
      <c r="A141" s="199" t="s">
        <v>733</v>
      </c>
      <c r="B141" s="199" t="s">
        <v>796</v>
      </c>
      <c r="C141" s="200" t="s">
        <v>797</v>
      </c>
      <c r="D141" s="200"/>
      <c r="E141" s="200"/>
      <c r="F141" s="200"/>
      <c r="G141" s="200"/>
      <c r="H141" s="200"/>
      <c r="I141" s="200"/>
    </row>
    <row r="142" spans="1:9" ht="18">
      <c r="A142" s="199"/>
      <c r="B142" s="199"/>
      <c r="C142" s="195" t="s">
        <v>798</v>
      </c>
      <c r="D142" s="195"/>
      <c r="E142" s="195"/>
      <c r="F142" s="195"/>
      <c r="G142" s="195"/>
      <c r="H142" s="195"/>
      <c r="I142" s="195"/>
    </row>
    <row r="143" spans="1:9" ht="18">
      <c r="A143" s="199"/>
      <c r="B143" s="199"/>
      <c r="C143" s="200" t="s">
        <v>799</v>
      </c>
      <c r="D143" s="200"/>
      <c r="E143" s="200"/>
      <c r="F143" s="200" t="s">
        <v>800</v>
      </c>
      <c r="G143" s="200"/>
      <c r="H143" s="200"/>
      <c r="I143" s="100" t="s">
        <v>801</v>
      </c>
    </row>
    <row r="144" spans="1:9" ht="18">
      <c r="A144" s="199"/>
      <c r="B144" s="199"/>
      <c r="C144" s="100" t="s">
        <v>802</v>
      </c>
      <c r="D144" s="100" t="s">
        <v>803</v>
      </c>
      <c r="E144" s="100" t="s">
        <v>804</v>
      </c>
      <c r="F144" s="100" t="s">
        <v>805</v>
      </c>
      <c r="G144" s="100" t="s">
        <v>806</v>
      </c>
      <c r="H144" s="100" t="s">
        <v>807</v>
      </c>
      <c r="I144" s="100" t="s">
        <v>808</v>
      </c>
    </row>
    <row r="145" spans="1:10" ht="18">
      <c r="A145" s="101" t="s">
        <v>809</v>
      </c>
      <c r="B145" s="101" t="s">
        <v>810</v>
      </c>
      <c r="C145" s="101" t="s">
        <v>811</v>
      </c>
      <c r="D145" s="101" t="s">
        <v>812</v>
      </c>
      <c r="E145" s="101" t="s">
        <v>813</v>
      </c>
      <c r="F145" s="101" t="s">
        <v>814</v>
      </c>
      <c r="G145" s="101" t="s">
        <v>815</v>
      </c>
      <c r="H145" s="101" t="s">
        <v>816</v>
      </c>
      <c r="I145" s="101" t="s">
        <v>817</v>
      </c>
      <c r="J145">
        <f>16.5+18+10+0.7+7+14+11</f>
        <v>77.2</v>
      </c>
    </row>
    <row r="146" spans="1:10" ht="18">
      <c r="A146" s="55"/>
      <c r="B146" s="101" t="s">
        <v>818</v>
      </c>
      <c r="C146" s="101" t="s">
        <v>819</v>
      </c>
      <c r="D146" s="101" t="s">
        <v>820</v>
      </c>
      <c r="E146" s="101" t="s">
        <v>821</v>
      </c>
      <c r="F146" s="101" t="s">
        <v>822</v>
      </c>
      <c r="G146" s="101" t="s">
        <v>823</v>
      </c>
      <c r="H146" s="101" t="s">
        <v>824</v>
      </c>
      <c r="I146" s="101" t="s">
        <v>825</v>
      </c>
      <c r="J146">
        <f>18+23+9+8+15+19+15</f>
        <v>107</v>
      </c>
    </row>
    <row r="147" spans="1:10" ht="18">
      <c r="A147" s="55"/>
      <c r="B147" s="101" t="s">
        <v>826</v>
      </c>
      <c r="C147" s="101" t="s">
        <v>827</v>
      </c>
      <c r="D147" s="101" t="s">
        <v>828</v>
      </c>
      <c r="E147" s="101" t="s">
        <v>829</v>
      </c>
      <c r="F147" s="101" t="s">
        <v>830</v>
      </c>
      <c r="G147" s="101" t="s">
        <v>831</v>
      </c>
      <c r="H147" s="101" t="s">
        <v>832</v>
      </c>
      <c r="I147" s="101" t="s">
        <v>833</v>
      </c>
      <c r="J147">
        <f>29+49+33+34+36+50.5+43</f>
        <v>274.5</v>
      </c>
    </row>
    <row r="148" spans="1:10" ht="18">
      <c r="A148" s="101" t="s">
        <v>834</v>
      </c>
      <c r="B148" s="101" t="s">
        <v>810</v>
      </c>
      <c r="C148" s="101" t="s">
        <v>835</v>
      </c>
      <c r="D148" s="101" t="s">
        <v>836</v>
      </c>
      <c r="E148" s="101" t="s">
        <v>837</v>
      </c>
      <c r="F148" s="101" t="s">
        <v>838</v>
      </c>
      <c r="G148" s="101" t="s">
        <v>839</v>
      </c>
      <c r="H148" s="101" t="s">
        <v>840</v>
      </c>
      <c r="I148" s="101" t="s">
        <v>841</v>
      </c>
    </row>
    <row r="149" spans="1:10" ht="18">
      <c r="A149" s="55"/>
      <c r="B149" s="101" t="s">
        <v>818</v>
      </c>
      <c r="C149" s="101" t="s">
        <v>842</v>
      </c>
      <c r="D149" s="101" t="s">
        <v>843</v>
      </c>
      <c r="E149" s="101" t="s">
        <v>844</v>
      </c>
      <c r="F149" s="101" t="s">
        <v>845</v>
      </c>
      <c r="G149" s="101" t="s">
        <v>846</v>
      </c>
      <c r="H149" s="101" t="s">
        <v>847</v>
      </c>
      <c r="I149" s="101" t="s">
        <v>823</v>
      </c>
    </row>
    <row r="150" spans="1:10" ht="18">
      <c r="A150" s="55"/>
      <c r="B150" s="101" t="s">
        <v>826</v>
      </c>
      <c r="C150" s="101" t="s">
        <v>848</v>
      </c>
      <c r="D150" s="101" t="s">
        <v>849</v>
      </c>
      <c r="E150" s="101" t="s">
        <v>850</v>
      </c>
      <c r="F150" s="101" t="s">
        <v>851</v>
      </c>
      <c r="G150" s="101" t="s">
        <v>852</v>
      </c>
      <c r="H150" s="101" t="s">
        <v>853</v>
      </c>
      <c r="I150" s="101" t="s">
        <v>854</v>
      </c>
    </row>
    <row r="151" spans="1:10" ht="18">
      <c r="A151" s="101" t="s">
        <v>855</v>
      </c>
      <c r="B151" s="101" t="s">
        <v>810</v>
      </c>
      <c r="C151" s="101" t="s">
        <v>856</v>
      </c>
      <c r="D151" s="101" t="s">
        <v>857</v>
      </c>
      <c r="E151" s="101" t="s">
        <v>858</v>
      </c>
      <c r="F151" s="101" t="s">
        <v>859</v>
      </c>
      <c r="G151" s="101" t="s">
        <v>860</v>
      </c>
      <c r="H151" s="101" t="s">
        <v>817</v>
      </c>
      <c r="I151" s="101" t="s">
        <v>861</v>
      </c>
    </row>
    <row r="152" spans="1:10" ht="18">
      <c r="A152" s="55"/>
      <c r="B152" s="101" t="s">
        <v>818</v>
      </c>
      <c r="C152" s="101" t="s">
        <v>862</v>
      </c>
      <c r="D152" s="101" t="s">
        <v>863</v>
      </c>
      <c r="E152" s="101" t="s">
        <v>864</v>
      </c>
      <c r="F152" s="101" t="s">
        <v>865</v>
      </c>
      <c r="G152" s="101" t="s">
        <v>866</v>
      </c>
      <c r="H152" s="101" t="s">
        <v>867</v>
      </c>
      <c r="I152" s="101" t="s">
        <v>868</v>
      </c>
    </row>
    <row r="153" spans="1:10" ht="18">
      <c r="A153" s="55"/>
      <c r="B153" s="101" t="s">
        <v>826</v>
      </c>
      <c r="C153" s="101" t="s">
        <v>869</v>
      </c>
      <c r="D153" s="101" t="s">
        <v>870</v>
      </c>
      <c r="E153" s="101" t="s">
        <v>871</v>
      </c>
      <c r="F153" s="101" t="s">
        <v>872</v>
      </c>
      <c r="G153" s="101" t="s">
        <v>873</v>
      </c>
      <c r="H153" s="101" t="s">
        <v>874</v>
      </c>
      <c r="I153" s="101" t="s">
        <v>875</v>
      </c>
    </row>
    <row r="155" spans="1:10" ht="18">
      <c r="A155" s="102" t="s">
        <v>876</v>
      </c>
    </row>
    <row r="156" spans="1:10" ht="18">
      <c r="A156" s="85" t="s">
        <v>877</v>
      </c>
    </row>
    <row r="158" spans="1:10" ht="21">
      <c r="A158" s="198" t="s">
        <v>880</v>
      </c>
      <c r="B158" s="198"/>
      <c r="C158" s="198"/>
      <c r="D158" s="198"/>
      <c r="E158" s="198"/>
      <c r="F158" s="198"/>
      <c r="G158" s="198"/>
      <c r="H158" s="198"/>
      <c r="I158" s="198"/>
    </row>
    <row r="159" spans="1:10" ht="18">
      <c r="A159" s="199" t="s">
        <v>733</v>
      </c>
      <c r="B159" s="199" t="s">
        <v>796</v>
      </c>
      <c r="C159" s="200" t="s">
        <v>797</v>
      </c>
      <c r="D159" s="200"/>
      <c r="E159" s="200"/>
      <c r="F159" s="200"/>
      <c r="G159" s="200"/>
      <c r="H159" s="200"/>
      <c r="I159" s="200"/>
    </row>
    <row r="160" spans="1:10" ht="18">
      <c r="A160" s="199"/>
      <c r="B160" s="199"/>
      <c r="C160" s="195" t="s">
        <v>798</v>
      </c>
      <c r="D160" s="195"/>
      <c r="E160" s="195"/>
      <c r="F160" s="195"/>
      <c r="G160" s="195"/>
      <c r="H160" s="195"/>
      <c r="I160" s="195"/>
    </row>
    <row r="161" spans="1:13" ht="18">
      <c r="A161" s="199"/>
      <c r="B161" s="199"/>
      <c r="C161" s="200" t="s">
        <v>799</v>
      </c>
      <c r="D161" s="200"/>
      <c r="E161" s="200"/>
      <c r="F161" s="200" t="s">
        <v>800</v>
      </c>
      <c r="G161" s="200"/>
      <c r="H161" s="200"/>
      <c r="I161" s="100" t="s">
        <v>801</v>
      </c>
    </row>
    <row r="162" spans="1:13" ht="18">
      <c r="A162" s="199"/>
      <c r="B162" s="199"/>
      <c r="C162" s="100" t="s">
        <v>802</v>
      </c>
      <c r="D162" s="100" t="s">
        <v>803</v>
      </c>
      <c r="E162" s="100" t="s">
        <v>804</v>
      </c>
      <c r="F162" s="100" t="s">
        <v>805</v>
      </c>
      <c r="G162" s="100" t="s">
        <v>806</v>
      </c>
      <c r="H162" s="100" t="s">
        <v>807</v>
      </c>
      <c r="I162" s="100" t="s">
        <v>808</v>
      </c>
    </row>
    <row r="163" spans="1:13" ht="18">
      <c r="A163" s="101" t="s">
        <v>809</v>
      </c>
      <c r="B163" s="101" t="s">
        <v>810</v>
      </c>
      <c r="C163" s="101" t="s">
        <v>881</v>
      </c>
      <c r="D163" s="101" t="s">
        <v>882</v>
      </c>
      <c r="E163" s="101" t="s">
        <v>883</v>
      </c>
      <c r="F163" s="101" t="s">
        <v>884</v>
      </c>
      <c r="G163" s="101" t="s">
        <v>885</v>
      </c>
      <c r="H163" s="101" t="s">
        <v>886</v>
      </c>
      <c r="I163" s="101" t="s">
        <v>887</v>
      </c>
    </row>
    <row r="164" spans="1:13" ht="18">
      <c r="A164" s="55"/>
      <c r="B164" s="101" t="s">
        <v>818</v>
      </c>
      <c r="C164" s="101" t="s">
        <v>888</v>
      </c>
      <c r="D164" s="101" t="s">
        <v>889</v>
      </c>
      <c r="E164" s="101" t="s">
        <v>890</v>
      </c>
      <c r="F164" s="101" t="s">
        <v>891</v>
      </c>
      <c r="G164" s="101" t="s">
        <v>892</v>
      </c>
      <c r="H164" s="101" t="s">
        <v>893</v>
      </c>
      <c r="I164" s="101" t="s">
        <v>894</v>
      </c>
    </row>
    <row r="165" spans="1:13" ht="18">
      <c r="A165" s="55"/>
      <c r="B165" s="101" t="s">
        <v>826</v>
      </c>
      <c r="C165" s="101" t="s">
        <v>895</v>
      </c>
      <c r="D165" s="101" t="s">
        <v>896</v>
      </c>
      <c r="E165" s="101" t="s">
        <v>897</v>
      </c>
      <c r="F165" s="101" t="s">
        <v>898</v>
      </c>
      <c r="G165" s="101" t="s">
        <v>899</v>
      </c>
      <c r="H165" s="101" t="s">
        <v>900</v>
      </c>
      <c r="I165" s="101" t="s">
        <v>901</v>
      </c>
    </row>
    <row r="166" spans="1:13" ht="18">
      <c r="A166" s="101" t="s">
        <v>834</v>
      </c>
      <c r="B166" s="101" t="s">
        <v>810</v>
      </c>
      <c r="C166" s="101" t="s">
        <v>902</v>
      </c>
      <c r="D166" s="101" t="s">
        <v>903</v>
      </c>
      <c r="E166" s="101" t="s">
        <v>904</v>
      </c>
      <c r="F166" s="101" t="s">
        <v>905</v>
      </c>
      <c r="G166" s="101" t="s">
        <v>906</v>
      </c>
      <c r="H166" s="101" t="s">
        <v>907</v>
      </c>
      <c r="I166" s="101" t="s">
        <v>908</v>
      </c>
    </row>
    <row r="167" spans="1:13" ht="18">
      <c r="A167" s="55"/>
      <c r="B167" s="101" t="s">
        <v>818</v>
      </c>
      <c r="C167" s="101" t="s">
        <v>909</v>
      </c>
      <c r="D167" s="101" t="s">
        <v>910</v>
      </c>
      <c r="E167" s="101" t="s">
        <v>911</v>
      </c>
      <c r="F167" s="101" t="s">
        <v>912</v>
      </c>
      <c r="G167" s="101" t="s">
        <v>913</v>
      </c>
      <c r="H167" s="101" t="s">
        <v>914</v>
      </c>
      <c r="I167" s="101" t="s">
        <v>915</v>
      </c>
    </row>
    <row r="168" spans="1:13" ht="18">
      <c r="A168" s="55"/>
      <c r="B168" s="101" t="s">
        <v>826</v>
      </c>
      <c r="C168" s="101" t="s">
        <v>916</v>
      </c>
      <c r="D168" s="101" t="s">
        <v>917</v>
      </c>
      <c r="E168" s="101" t="s">
        <v>918</v>
      </c>
      <c r="F168" s="101" t="s">
        <v>919</v>
      </c>
      <c r="G168" s="101" t="s">
        <v>920</v>
      </c>
      <c r="H168" s="101" t="s">
        <v>921</v>
      </c>
      <c r="I168" s="101" t="s">
        <v>922</v>
      </c>
    </row>
    <row r="169" spans="1:13" ht="18">
      <c r="A169" s="101" t="s">
        <v>855</v>
      </c>
      <c r="B169" s="101" t="s">
        <v>810</v>
      </c>
      <c r="C169" s="101" t="s">
        <v>923</v>
      </c>
      <c r="D169" s="101" t="s">
        <v>924</v>
      </c>
      <c r="E169" s="101" t="s">
        <v>925</v>
      </c>
      <c r="F169" s="101" t="s">
        <v>926</v>
      </c>
      <c r="G169" s="101" t="s">
        <v>927</v>
      </c>
      <c r="H169" s="101" t="s">
        <v>886</v>
      </c>
      <c r="I169" s="101" t="s">
        <v>861</v>
      </c>
    </row>
    <row r="170" spans="1:13" ht="18">
      <c r="A170" s="55"/>
      <c r="B170" s="101" t="s">
        <v>818</v>
      </c>
      <c r="C170" s="101" t="s">
        <v>928</v>
      </c>
      <c r="D170" s="101" t="s">
        <v>929</v>
      </c>
      <c r="E170" s="101" t="s">
        <v>930</v>
      </c>
      <c r="F170" s="101" t="s">
        <v>931</v>
      </c>
      <c r="G170" s="101" t="s">
        <v>932</v>
      </c>
      <c r="H170" s="101" t="s">
        <v>933</v>
      </c>
      <c r="I170" s="101" t="s">
        <v>934</v>
      </c>
    </row>
    <row r="171" spans="1:13" ht="18">
      <c r="A171" s="55"/>
      <c r="B171" s="101" t="s">
        <v>826</v>
      </c>
      <c r="C171" s="101" t="s">
        <v>935</v>
      </c>
      <c r="D171" s="101" t="s">
        <v>936</v>
      </c>
      <c r="E171" s="101" t="s">
        <v>937</v>
      </c>
      <c r="F171" s="101" t="s">
        <v>938</v>
      </c>
      <c r="G171" s="101" t="s">
        <v>939</v>
      </c>
      <c r="H171" s="101" t="s">
        <v>940</v>
      </c>
      <c r="I171" s="101" t="s">
        <v>941</v>
      </c>
    </row>
    <row r="173" spans="1:13">
      <c r="A173" s="76"/>
      <c r="B173" s="193" t="s">
        <v>1041</v>
      </c>
      <c r="C173" s="193" t="s">
        <v>1042</v>
      </c>
      <c r="D173" s="193"/>
      <c r="E173" s="193"/>
      <c r="F173" s="193"/>
      <c r="G173" s="193"/>
      <c r="H173" s="193"/>
      <c r="I173" s="193"/>
      <c r="J173" s="193"/>
      <c r="K173" s="193"/>
      <c r="L173" s="193"/>
      <c r="M173" s="193"/>
    </row>
    <row r="174" spans="1:13" ht="34">
      <c r="A174" s="76"/>
      <c r="B174" s="193"/>
      <c r="C174" s="76" t="s">
        <v>1043</v>
      </c>
      <c r="D174" s="76" t="s">
        <v>1044</v>
      </c>
      <c r="E174" s="76" t="s">
        <v>1045</v>
      </c>
      <c r="F174" s="76" t="s">
        <v>1046</v>
      </c>
      <c r="G174" s="76" t="s">
        <v>1047</v>
      </c>
      <c r="H174" s="76" t="s">
        <v>1048</v>
      </c>
      <c r="I174" s="76" t="s">
        <v>1047</v>
      </c>
      <c r="J174" s="76" t="s">
        <v>1049</v>
      </c>
      <c r="K174" s="76" t="s">
        <v>1047</v>
      </c>
      <c r="L174" s="76" t="s">
        <v>1050</v>
      </c>
      <c r="M174" s="76" t="s">
        <v>1047</v>
      </c>
    </row>
    <row r="175" spans="1:13" ht="34">
      <c r="A175" s="76" t="s">
        <v>1051</v>
      </c>
      <c r="B175" s="76" t="s">
        <v>1044</v>
      </c>
      <c r="C175" s="76" t="s">
        <v>1052</v>
      </c>
      <c r="D175" s="76" t="s">
        <v>1053</v>
      </c>
      <c r="E175" s="76">
        <v>8.3000000000000007</v>
      </c>
      <c r="F175" s="76" t="s">
        <v>1054</v>
      </c>
      <c r="G175" s="76">
        <v>0.05</v>
      </c>
      <c r="H175" s="76" t="s">
        <v>1055</v>
      </c>
      <c r="I175" s="76">
        <v>0.01</v>
      </c>
      <c r="J175" s="76" t="s">
        <v>1056</v>
      </c>
      <c r="K175" s="76">
        <v>0.2</v>
      </c>
      <c r="L175" s="76" t="s">
        <v>1057</v>
      </c>
      <c r="M175" s="76">
        <v>0.5</v>
      </c>
    </row>
    <row r="176" spans="1:13" ht="17">
      <c r="A176" s="76" t="s">
        <v>1058</v>
      </c>
      <c r="B176" s="76" t="s">
        <v>1044</v>
      </c>
      <c r="C176" s="76" t="s">
        <v>1059</v>
      </c>
      <c r="D176" s="76" t="s">
        <v>1060</v>
      </c>
      <c r="E176" s="76">
        <v>6.3</v>
      </c>
      <c r="F176" s="76" t="s">
        <v>1061</v>
      </c>
      <c r="G176" s="76">
        <v>0.14000000000000001</v>
      </c>
      <c r="H176" s="76" t="s">
        <v>1062</v>
      </c>
      <c r="I176" s="76">
        <v>0.03</v>
      </c>
      <c r="J176" s="76" t="s">
        <v>1063</v>
      </c>
      <c r="K176" s="76">
        <v>0.7</v>
      </c>
      <c r="L176" s="76" t="s">
        <v>1064</v>
      </c>
      <c r="M176" s="76">
        <v>0.2</v>
      </c>
    </row>
    <row r="177" spans="1:13" ht="34">
      <c r="A177" s="76"/>
      <c r="B177" s="76" t="s">
        <v>1065</v>
      </c>
      <c r="C177" s="76" t="s">
        <v>1066</v>
      </c>
      <c r="D177" s="76" t="s">
        <v>1067</v>
      </c>
      <c r="E177" s="76">
        <v>1.3</v>
      </c>
      <c r="F177" s="76" t="s">
        <v>1068</v>
      </c>
      <c r="G177" s="76">
        <v>0.15</v>
      </c>
      <c r="H177" s="76" t="s">
        <v>1069</v>
      </c>
      <c r="I177" s="76">
        <v>7.0000000000000007E-2</v>
      </c>
      <c r="J177" s="76" t="s">
        <v>1070</v>
      </c>
      <c r="K177" s="76">
        <v>0.4</v>
      </c>
      <c r="L177" s="76" t="s">
        <v>1071</v>
      </c>
      <c r="M177" s="76">
        <v>0.3</v>
      </c>
    </row>
    <row r="178" spans="1:13" ht="17">
      <c r="A178" s="76"/>
      <c r="B178" s="76" t="s">
        <v>1049</v>
      </c>
      <c r="C178" s="76" t="s">
        <v>1072</v>
      </c>
      <c r="D178" s="76" t="s">
        <v>1073</v>
      </c>
      <c r="E178" s="76"/>
      <c r="F178" s="76" t="s">
        <v>1073</v>
      </c>
      <c r="G178" s="76"/>
      <c r="H178" s="76" t="s">
        <v>1074</v>
      </c>
      <c r="I178" s="76">
        <v>0.01</v>
      </c>
      <c r="J178" s="76" t="s">
        <v>1075</v>
      </c>
      <c r="K178" s="76">
        <v>1.1000000000000001</v>
      </c>
      <c r="L178" s="76" t="s">
        <v>1076</v>
      </c>
      <c r="M178" s="76">
        <v>1E-3</v>
      </c>
    </row>
    <row r="180" spans="1:13" ht="21">
      <c r="A180" s="84" t="s">
        <v>1135</v>
      </c>
    </row>
    <row r="181" spans="1:13">
      <c r="A181" s="55" t="s">
        <v>1082</v>
      </c>
      <c r="B181" s="55" t="s">
        <v>1083</v>
      </c>
      <c r="C181" s="55" t="s">
        <v>1084</v>
      </c>
      <c r="D181" s="194" t="s">
        <v>1085</v>
      </c>
      <c r="E181" s="194"/>
    </row>
    <row r="182" spans="1:13">
      <c r="A182" s="55"/>
      <c r="B182" s="55"/>
      <c r="C182" s="55"/>
      <c r="D182" s="55" t="s">
        <v>1086</v>
      </c>
      <c r="E182" s="55" t="s">
        <v>1087</v>
      </c>
    </row>
    <row r="183" spans="1:13">
      <c r="A183" s="55" t="s">
        <v>1058</v>
      </c>
      <c r="B183" s="55" t="s">
        <v>1088</v>
      </c>
      <c r="C183" s="55" t="s">
        <v>376</v>
      </c>
      <c r="D183" s="55" t="s">
        <v>1089</v>
      </c>
      <c r="E183" s="55" t="s">
        <v>1090</v>
      </c>
    </row>
    <row r="184" spans="1:13">
      <c r="A184" s="55" t="s">
        <v>1091</v>
      </c>
      <c r="B184" s="55" t="s">
        <v>1092</v>
      </c>
      <c r="C184" s="55" t="s">
        <v>376</v>
      </c>
      <c r="D184" s="55" t="s">
        <v>1093</v>
      </c>
      <c r="E184" s="55" t="s">
        <v>1094</v>
      </c>
    </row>
    <row r="185" spans="1:13">
      <c r="A185" s="55" t="s">
        <v>1091</v>
      </c>
      <c r="B185" s="55" t="s">
        <v>1088</v>
      </c>
      <c r="C185" s="55" t="s">
        <v>376</v>
      </c>
      <c r="D185" s="55" t="s">
        <v>1095</v>
      </c>
      <c r="E185" s="55" t="s">
        <v>1096</v>
      </c>
    </row>
    <row r="186" spans="1:13">
      <c r="A186" s="55" t="s">
        <v>1091</v>
      </c>
      <c r="B186" s="55" t="s">
        <v>377</v>
      </c>
      <c r="C186" s="55" t="s">
        <v>376</v>
      </c>
      <c r="D186" s="55" t="s">
        <v>1097</v>
      </c>
      <c r="E186" s="55" t="s">
        <v>1098</v>
      </c>
    </row>
    <row r="187" spans="1:13">
      <c r="A187" s="55" t="s">
        <v>1058</v>
      </c>
      <c r="B187" s="55" t="s">
        <v>1088</v>
      </c>
      <c r="C187" s="55" t="s">
        <v>1099</v>
      </c>
      <c r="D187" s="55" t="s">
        <v>1100</v>
      </c>
      <c r="E187" s="55" t="s">
        <v>1101</v>
      </c>
    </row>
    <row r="188" spans="1:13">
      <c r="A188" s="55" t="s">
        <v>1091</v>
      </c>
      <c r="B188" s="55" t="s">
        <v>1092</v>
      </c>
      <c r="C188" s="55" t="s">
        <v>1099</v>
      </c>
      <c r="D188" s="55" t="s">
        <v>1102</v>
      </c>
      <c r="E188" s="55" t="s">
        <v>1103</v>
      </c>
    </row>
    <row r="189" spans="1:13">
      <c r="A189" s="55" t="s">
        <v>1091</v>
      </c>
      <c r="B189" s="55" t="s">
        <v>1088</v>
      </c>
      <c r="C189" s="55" t="s">
        <v>1099</v>
      </c>
      <c r="D189" s="55" t="s">
        <v>1104</v>
      </c>
      <c r="E189" s="55" t="s">
        <v>1105</v>
      </c>
    </row>
    <row r="190" spans="1:13">
      <c r="A190" s="55" t="s">
        <v>1091</v>
      </c>
      <c r="B190" s="55" t="s">
        <v>377</v>
      </c>
      <c r="C190" s="55" t="s">
        <v>1099</v>
      </c>
      <c r="D190" s="55" t="s">
        <v>1106</v>
      </c>
      <c r="E190" s="55" t="s">
        <v>1107</v>
      </c>
    </row>
    <row r="191" spans="1:13">
      <c r="A191" s="55" t="s">
        <v>1058</v>
      </c>
      <c r="B191" s="55" t="s">
        <v>1088</v>
      </c>
      <c r="C191" s="55" t="s">
        <v>1108</v>
      </c>
      <c r="D191" s="55" t="s">
        <v>1109</v>
      </c>
      <c r="E191" s="55" t="s">
        <v>1110</v>
      </c>
    </row>
    <row r="192" spans="1:13">
      <c r="A192" s="55" t="s">
        <v>1091</v>
      </c>
      <c r="B192" s="55" t="s">
        <v>1092</v>
      </c>
      <c r="C192" s="55" t="s">
        <v>1108</v>
      </c>
      <c r="D192" s="55" t="s">
        <v>1111</v>
      </c>
      <c r="E192" s="55" t="s">
        <v>1112</v>
      </c>
    </row>
    <row r="193" spans="1:6">
      <c r="A193" s="55" t="s">
        <v>1091</v>
      </c>
      <c r="B193" s="55" t="s">
        <v>1088</v>
      </c>
      <c r="C193" s="55" t="s">
        <v>1108</v>
      </c>
      <c r="D193" s="55" t="s">
        <v>1113</v>
      </c>
      <c r="E193" s="55" t="s">
        <v>1114</v>
      </c>
    </row>
    <row r="194" spans="1:6">
      <c r="A194" s="55" t="s">
        <v>1091</v>
      </c>
      <c r="B194" s="55" t="s">
        <v>377</v>
      </c>
      <c r="C194" s="55" t="s">
        <v>1108</v>
      </c>
      <c r="D194" s="55" t="s">
        <v>1115</v>
      </c>
      <c r="E194" s="55" t="s">
        <v>1116</v>
      </c>
    </row>
    <row r="195" spans="1:6">
      <c r="A195" s="55" t="s">
        <v>1058</v>
      </c>
      <c r="B195" s="55" t="s">
        <v>1088</v>
      </c>
      <c r="C195" s="55" t="s">
        <v>1117</v>
      </c>
      <c r="D195" s="55" t="s">
        <v>1118</v>
      </c>
      <c r="E195" s="55" t="s">
        <v>1119</v>
      </c>
    </row>
    <row r="196" spans="1:6">
      <c r="A196" s="55" t="s">
        <v>1091</v>
      </c>
      <c r="B196" s="55" t="s">
        <v>1092</v>
      </c>
      <c r="C196" s="55" t="s">
        <v>1117</v>
      </c>
      <c r="D196" s="55" t="s">
        <v>1120</v>
      </c>
      <c r="E196" s="55" t="s">
        <v>1121</v>
      </c>
    </row>
    <row r="197" spans="1:6">
      <c r="A197" s="55" t="s">
        <v>1091</v>
      </c>
      <c r="B197" s="55" t="s">
        <v>1088</v>
      </c>
      <c r="C197" s="55" t="s">
        <v>1117</v>
      </c>
      <c r="D197" s="55" t="s">
        <v>1122</v>
      </c>
      <c r="E197" s="55" t="s">
        <v>1123</v>
      </c>
    </row>
    <row r="198" spans="1:6">
      <c r="A198" s="55" t="s">
        <v>1091</v>
      </c>
      <c r="B198" s="55" t="s">
        <v>377</v>
      </c>
      <c r="C198" s="55" t="s">
        <v>1117</v>
      </c>
      <c r="D198" s="55" t="s">
        <v>1124</v>
      </c>
      <c r="E198" s="55" t="s">
        <v>1125</v>
      </c>
    </row>
    <row r="199" spans="1:6">
      <c r="A199" s="55" t="s">
        <v>1058</v>
      </c>
      <c r="B199" s="55" t="s">
        <v>1088</v>
      </c>
      <c r="C199" s="55" t="s">
        <v>1126</v>
      </c>
      <c r="D199" s="55" t="s">
        <v>1127</v>
      </c>
      <c r="E199" s="55" t="s">
        <v>1128</v>
      </c>
    </row>
    <row r="200" spans="1:6">
      <c r="A200" s="55" t="s">
        <v>1091</v>
      </c>
      <c r="B200" s="55" t="s">
        <v>1092</v>
      </c>
      <c r="C200" s="55" t="s">
        <v>1126</v>
      </c>
      <c r="D200" s="55" t="s">
        <v>1129</v>
      </c>
      <c r="E200" s="55" t="s">
        <v>1130</v>
      </c>
    </row>
    <row r="201" spans="1:6">
      <c r="A201" s="55" t="s">
        <v>1091</v>
      </c>
      <c r="B201" s="55" t="s">
        <v>1088</v>
      </c>
      <c r="C201" s="55" t="s">
        <v>1126</v>
      </c>
      <c r="D201" s="55" t="s">
        <v>1131</v>
      </c>
      <c r="E201" s="55" t="s">
        <v>1132</v>
      </c>
    </row>
    <row r="202" spans="1:6">
      <c r="A202" s="55" t="s">
        <v>1091</v>
      </c>
      <c r="B202" s="55" t="s">
        <v>377</v>
      </c>
      <c r="C202" s="55" t="s">
        <v>1126</v>
      </c>
      <c r="D202" s="55" t="s">
        <v>1133</v>
      </c>
      <c r="E202" s="55" t="s">
        <v>1134</v>
      </c>
    </row>
    <row r="205" spans="1:6" ht="21">
      <c r="A205" s="84" t="s">
        <v>1159</v>
      </c>
    </row>
    <row r="206" spans="1:6" ht="41" customHeight="1">
      <c r="A206" s="55"/>
      <c r="B206" s="195" t="s">
        <v>1145</v>
      </c>
      <c r="C206" s="195"/>
      <c r="D206" s="195"/>
      <c r="E206" s="117" t="s">
        <v>1146</v>
      </c>
      <c r="F206" s="118" t="s">
        <v>1147</v>
      </c>
    </row>
    <row r="207" spans="1:6" ht="18">
      <c r="A207" s="55"/>
      <c r="B207" s="100" t="s">
        <v>420</v>
      </c>
      <c r="C207" s="100" t="s">
        <v>421</v>
      </c>
      <c r="D207" s="100" t="s">
        <v>1148</v>
      </c>
      <c r="E207" s="55"/>
      <c r="F207" s="55"/>
    </row>
    <row r="208" spans="1:6" ht="18">
      <c r="A208" s="101" t="s">
        <v>1149</v>
      </c>
      <c r="B208" s="101" t="s">
        <v>1150</v>
      </c>
      <c r="C208" s="101" t="s">
        <v>1151</v>
      </c>
      <c r="D208" s="101" t="s">
        <v>1152</v>
      </c>
      <c r="E208" s="101" t="s">
        <v>1153</v>
      </c>
      <c r="F208" s="101" t="s">
        <v>1154</v>
      </c>
    </row>
    <row r="209" spans="1:11" ht="18">
      <c r="A209" s="101" t="s">
        <v>1084</v>
      </c>
      <c r="B209" s="101">
        <v>1264</v>
      </c>
      <c r="C209" s="101">
        <v>500</v>
      </c>
      <c r="D209" s="101" t="s">
        <v>1155</v>
      </c>
      <c r="E209" s="101" t="s">
        <v>1156</v>
      </c>
      <c r="F209" s="101" t="s">
        <v>1156</v>
      </c>
    </row>
    <row r="210" spans="1:11" ht="18">
      <c r="A210" s="101" t="s">
        <v>1157</v>
      </c>
      <c r="B210" s="119">
        <v>8.0000000000000004E-4</v>
      </c>
      <c r="C210" s="119">
        <v>6.9999999999999999E-4</v>
      </c>
      <c r="D210" s="101" t="s">
        <v>1158</v>
      </c>
      <c r="E210" s="101">
        <v>0</v>
      </c>
      <c r="F210" s="101">
        <v>0</v>
      </c>
    </row>
    <row r="213" spans="1:11" ht="21">
      <c r="A213" s="103" t="s">
        <v>1261</v>
      </c>
    </row>
    <row r="214" spans="1:11" s="74" customFormat="1" ht="16" customHeight="1">
      <c r="A214" s="197" t="s">
        <v>1216</v>
      </c>
      <c r="B214" s="197" t="s">
        <v>1217</v>
      </c>
      <c r="C214" s="196" t="s">
        <v>1218</v>
      </c>
      <c r="D214" s="196"/>
      <c r="E214" s="192" t="s">
        <v>1219</v>
      </c>
      <c r="F214" s="196" t="s">
        <v>1220</v>
      </c>
      <c r="G214" s="196"/>
      <c r="H214" s="196"/>
      <c r="I214" s="196" t="s">
        <v>1221</v>
      </c>
      <c r="J214" s="196"/>
      <c r="K214" s="192" t="s">
        <v>1222</v>
      </c>
    </row>
    <row r="215" spans="1:11" s="74" customFormat="1">
      <c r="A215" s="197"/>
      <c r="B215" s="197"/>
      <c r="C215" s="196"/>
      <c r="D215" s="196"/>
      <c r="E215" s="192"/>
      <c r="F215" s="196"/>
      <c r="G215" s="196"/>
      <c r="H215" s="196"/>
      <c r="I215" s="196"/>
      <c r="J215" s="196"/>
      <c r="K215" s="192"/>
    </row>
    <row r="216" spans="1:11" s="74" customFormat="1">
      <c r="A216" s="197"/>
      <c r="B216" s="197"/>
      <c r="C216" s="196"/>
      <c r="D216" s="196"/>
      <c r="E216" s="192"/>
      <c r="F216" s="196"/>
      <c r="G216" s="196"/>
      <c r="H216" s="196"/>
      <c r="I216" s="196"/>
      <c r="J216" s="196"/>
      <c r="K216" s="192"/>
    </row>
    <row r="217" spans="1:11" s="74" customFormat="1" ht="17">
      <c r="A217" s="76"/>
      <c r="B217" s="76"/>
      <c r="C217" s="94" t="s">
        <v>1223</v>
      </c>
      <c r="D217" s="94" t="s">
        <v>1224</v>
      </c>
      <c r="E217" s="192"/>
      <c r="F217" s="94" t="s">
        <v>1223</v>
      </c>
      <c r="G217" s="94" t="s">
        <v>1224</v>
      </c>
      <c r="H217" s="95" t="s">
        <v>1225</v>
      </c>
      <c r="I217" s="94" t="s">
        <v>1223</v>
      </c>
      <c r="J217" s="94" t="s">
        <v>1224</v>
      </c>
      <c r="K217" s="192"/>
    </row>
    <row r="218" spans="1:11">
      <c r="A218" s="93" t="s">
        <v>1226</v>
      </c>
      <c r="B218" s="93">
        <v>7</v>
      </c>
      <c r="C218" s="93">
        <v>6.04</v>
      </c>
      <c r="D218" s="93">
        <v>6.45</v>
      </c>
      <c r="E218" s="93">
        <v>6.18</v>
      </c>
      <c r="F218" s="93">
        <v>0.48</v>
      </c>
      <c r="G218" s="93">
        <v>1.49</v>
      </c>
      <c r="H218" s="93" t="s">
        <v>1227</v>
      </c>
      <c r="I218" s="93">
        <v>4.6100000000000003</v>
      </c>
      <c r="J218" s="93">
        <v>5.59</v>
      </c>
      <c r="K218" s="93">
        <v>5.3</v>
      </c>
    </row>
    <row r="219" spans="1:11">
      <c r="A219" s="93" t="s">
        <v>1228</v>
      </c>
      <c r="B219" s="93">
        <v>32</v>
      </c>
      <c r="C219" s="93">
        <v>4.6100000000000003</v>
      </c>
      <c r="D219" s="93">
        <v>5.59</v>
      </c>
      <c r="E219" s="93" t="s">
        <v>1229</v>
      </c>
      <c r="F219" s="93" t="s">
        <v>1230</v>
      </c>
      <c r="G219" s="93">
        <v>1.73</v>
      </c>
      <c r="H219" s="93" t="s">
        <v>1231</v>
      </c>
      <c r="I219" s="93">
        <v>3.01</v>
      </c>
      <c r="J219" s="93">
        <v>5.33</v>
      </c>
      <c r="K219" s="93" t="s">
        <v>1232</v>
      </c>
    </row>
    <row r="220" spans="1:11">
      <c r="A220" s="93" t="s">
        <v>1233</v>
      </c>
      <c r="B220" s="93">
        <v>66</v>
      </c>
      <c r="C220" s="93">
        <v>8.1</v>
      </c>
      <c r="D220" s="93">
        <v>9.3699999999999992</v>
      </c>
      <c r="E220" s="93" t="s">
        <v>1234</v>
      </c>
      <c r="F220" s="93" t="s">
        <v>1235</v>
      </c>
      <c r="G220" s="93">
        <v>2</v>
      </c>
      <c r="H220" s="93" t="s">
        <v>1236</v>
      </c>
      <c r="I220" s="93">
        <v>5.94</v>
      </c>
      <c r="J220" s="93">
        <v>8.3800000000000008</v>
      </c>
      <c r="K220" s="93">
        <v>6.97</v>
      </c>
    </row>
    <row r="221" spans="1:11">
      <c r="A221" s="93" t="s">
        <v>1237</v>
      </c>
      <c r="B221" s="93">
        <v>62</v>
      </c>
      <c r="C221" s="93">
        <v>1.9</v>
      </c>
      <c r="D221" s="93">
        <v>6.46</v>
      </c>
      <c r="E221" s="93" t="s">
        <v>1238</v>
      </c>
      <c r="F221" s="93" t="s">
        <v>1239</v>
      </c>
      <c r="G221" s="93">
        <v>2</v>
      </c>
      <c r="H221" s="93" t="s">
        <v>1240</v>
      </c>
      <c r="I221" s="93">
        <v>0</v>
      </c>
      <c r="J221" s="93">
        <v>3.87</v>
      </c>
      <c r="K221" s="93" t="s">
        <v>1241</v>
      </c>
    </row>
    <row r="222" spans="1:11">
      <c r="A222" s="93" t="s">
        <v>1242</v>
      </c>
      <c r="B222" s="93">
        <v>32</v>
      </c>
      <c r="C222" s="93">
        <v>2.78</v>
      </c>
      <c r="D222" s="93">
        <v>5.74</v>
      </c>
      <c r="E222" s="93" t="s">
        <v>1243</v>
      </c>
      <c r="F222" s="93" t="s">
        <v>1244</v>
      </c>
      <c r="G222" s="93">
        <v>2</v>
      </c>
      <c r="H222" s="93" t="s">
        <v>1245</v>
      </c>
      <c r="I222" s="92" t="s">
        <v>740</v>
      </c>
      <c r="J222" s="93">
        <v>4.0999999999999996</v>
      </c>
      <c r="K222" s="93" t="s">
        <v>1246</v>
      </c>
    </row>
    <row r="223" spans="1:11">
      <c r="A223" s="93" t="s">
        <v>1247</v>
      </c>
      <c r="B223" s="93">
        <v>30</v>
      </c>
      <c r="C223" s="93">
        <v>5.94</v>
      </c>
      <c r="D223" s="93">
        <v>8.3800000000000008</v>
      </c>
      <c r="E223" s="93" t="s">
        <v>1248</v>
      </c>
      <c r="F223" s="93" t="s">
        <v>1249</v>
      </c>
      <c r="G223" s="93">
        <v>1.0900000000000001</v>
      </c>
      <c r="H223" s="93" t="s">
        <v>1250</v>
      </c>
      <c r="I223" s="93">
        <v>2.4300000000000002</v>
      </c>
      <c r="J223" s="93">
        <v>5.74</v>
      </c>
      <c r="K223" s="93" t="s">
        <v>1251</v>
      </c>
    </row>
    <row r="224" spans="1:11">
      <c r="A224" s="93" t="s">
        <v>1252</v>
      </c>
      <c r="B224" s="93">
        <v>61</v>
      </c>
      <c r="C224" s="93">
        <v>2.33</v>
      </c>
      <c r="D224" s="93">
        <v>7.27</v>
      </c>
      <c r="E224" s="93">
        <v>5.08</v>
      </c>
      <c r="F224" s="93" t="s">
        <v>1253</v>
      </c>
      <c r="G224" s="93">
        <v>1.53</v>
      </c>
      <c r="H224" s="93" t="s">
        <v>1254</v>
      </c>
      <c r="I224" s="93">
        <v>0.84</v>
      </c>
      <c r="J224" s="93">
        <v>5.45</v>
      </c>
      <c r="K224" s="93" t="s">
        <v>1255</v>
      </c>
    </row>
    <row r="225" spans="1:11">
      <c r="A225" s="93" t="s">
        <v>1256</v>
      </c>
      <c r="B225" s="93">
        <v>61</v>
      </c>
      <c r="C225" s="93">
        <v>7.67</v>
      </c>
      <c r="D225" s="93">
        <v>8.93</v>
      </c>
      <c r="E225" s="93" t="s">
        <v>1257</v>
      </c>
      <c r="F225" s="93" t="s">
        <v>1258</v>
      </c>
      <c r="G225" s="93" t="s">
        <v>1259</v>
      </c>
      <c r="H225" s="93" t="s">
        <v>1260</v>
      </c>
      <c r="I225" s="93">
        <v>2.3199999999999998</v>
      </c>
      <c r="J225" s="93">
        <v>5.45</v>
      </c>
      <c r="K225" s="93">
        <v>3.41</v>
      </c>
    </row>
    <row r="226" spans="1:11" ht="21">
      <c r="A226" s="90" t="s">
        <v>1262</v>
      </c>
    </row>
    <row r="227" spans="1:11" ht="21">
      <c r="A227" s="90" t="s">
        <v>1263</v>
      </c>
    </row>
    <row r="229" spans="1:11">
      <c r="A229" s="54" t="s">
        <v>1421</v>
      </c>
    </row>
    <row r="230" spans="1:11">
      <c r="A230" s="212" t="s">
        <v>1384</v>
      </c>
      <c r="B230" s="191" t="s">
        <v>1385</v>
      </c>
      <c r="C230" s="191" t="s">
        <v>1386</v>
      </c>
      <c r="D230" s="191" t="s">
        <v>1387</v>
      </c>
      <c r="E230" s="191"/>
      <c r="F230" s="191"/>
      <c r="G230" s="202" t="s">
        <v>1411</v>
      </c>
    </row>
    <row r="231" spans="1:11" ht="17">
      <c r="A231" s="191"/>
      <c r="B231" s="191"/>
      <c r="C231" s="191"/>
      <c r="D231" s="78" t="s">
        <v>1388</v>
      </c>
      <c r="E231" s="78" t="s">
        <v>1389</v>
      </c>
      <c r="F231" s="78" t="s">
        <v>1390</v>
      </c>
      <c r="G231" s="202"/>
    </row>
    <row r="232" spans="1:11">
      <c r="A232" s="55" t="s">
        <v>1383</v>
      </c>
      <c r="B232" s="55" t="s">
        <v>1395</v>
      </c>
      <c r="C232" s="202" t="s">
        <v>1400</v>
      </c>
      <c r="D232" s="55" t="s">
        <v>1401</v>
      </c>
      <c r="E232" s="55" t="s">
        <v>1406</v>
      </c>
      <c r="F232" s="55" t="s">
        <v>1412</v>
      </c>
      <c r="G232" s="55" t="s">
        <v>1417</v>
      </c>
    </row>
    <row r="233" spans="1:11">
      <c r="A233" s="55" t="s">
        <v>1391</v>
      </c>
      <c r="B233" s="55" t="s">
        <v>1396</v>
      </c>
      <c r="C233" s="202"/>
      <c r="D233" s="55" t="s">
        <v>1402</v>
      </c>
      <c r="E233" s="55" t="s">
        <v>1407</v>
      </c>
      <c r="F233" s="55" t="s">
        <v>1413</v>
      </c>
      <c r="G233" s="55" t="s">
        <v>1418</v>
      </c>
    </row>
    <row r="234" spans="1:11">
      <c r="A234" s="55" t="s">
        <v>1392</v>
      </c>
      <c r="B234" s="55" t="s">
        <v>1397</v>
      </c>
      <c r="C234" s="202"/>
      <c r="D234" s="55" t="s">
        <v>1403</v>
      </c>
      <c r="E234" s="55" t="s">
        <v>1408</v>
      </c>
      <c r="F234" s="55" t="s">
        <v>1414</v>
      </c>
      <c r="G234" s="55" t="s">
        <v>1400</v>
      </c>
    </row>
    <row r="235" spans="1:11">
      <c r="A235" s="55" t="s">
        <v>1393</v>
      </c>
      <c r="B235" s="55" t="s">
        <v>1398</v>
      </c>
      <c r="C235" s="202"/>
      <c r="D235" s="55" t="s">
        <v>1404</v>
      </c>
      <c r="E235" s="55" t="s">
        <v>1409</v>
      </c>
      <c r="F235" s="55" t="s">
        <v>1415</v>
      </c>
      <c r="G235" s="55" t="s">
        <v>1419</v>
      </c>
    </row>
    <row r="236" spans="1:11">
      <c r="A236" s="55" t="s">
        <v>1394</v>
      </c>
      <c r="B236" s="55" t="s">
        <v>1399</v>
      </c>
      <c r="C236" s="202"/>
      <c r="D236" s="55" t="s">
        <v>1405</v>
      </c>
      <c r="E236" s="55" t="s">
        <v>1410</v>
      </c>
      <c r="F236" s="55" t="s">
        <v>1416</v>
      </c>
      <c r="G236" s="55" t="s">
        <v>1420</v>
      </c>
    </row>
    <row r="238" spans="1:11">
      <c r="A238" t="s">
        <v>1423</v>
      </c>
    </row>
    <row r="239" spans="1:11">
      <c r="A239" t="s">
        <v>1424</v>
      </c>
    </row>
    <row r="240" spans="1:11">
      <c r="A240" t="s">
        <v>1422</v>
      </c>
    </row>
    <row r="242" spans="1:12">
      <c r="A242" t="s">
        <v>1456</v>
      </c>
    </row>
    <row r="243" spans="1:12">
      <c r="A243" s="191" t="s">
        <v>1427</v>
      </c>
      <c r="B243" s="191" t="s">
        <v>1428</v>
      </c>
      <c r="C243" s="191" t="s">
        <v>1426</v>
      </c>
      <c r="D243" s="191"/>
      <c r="E243" s="191"/>
      <c r="F243" s="191"/>
      <c r="G243" s="191"/>
      <c r="H243" s="191"/>
      <c r="I243" s="191"/>
      <c r="J243" s="191"/>
      <c r="K243" s="191"/>
      <c r="L243" s="191"/>
    </row>
    <row r="244" spans="1:12">
      <c r="A244" s="191"/>
      <c r="B244" s="191"/>
      <c r="C244" s="191" t="s">
        <v>1429</v>
      </c>
      <c r="D244" s="191" t="s">
        <v>1386</v>
      </c>
      <c r="E244" s="191" t="s">
        <v>1430</v>
      </c>
      <c r="F244" s="191"/>
      <c r="G244" s="191"/>
      <c r="H244" s="191"/>
      <c r="I244" s="191"/>
      <c r="J244" s="191"/>
      <c r="K244" s="191"/>
      <c r="L244" s="191"/>
    </row>
    <row r="245" spans="1:12" ht="34">
      <c r="A245" s="191"/>
      <c r="B245" s="191"/>
      <c r="C245" s="191"/>
      <c r="D245" s="191"/>
      <c r="E245" s="79" t="s">
        <v>1431</v>
      </c>
      <c r="F245" s="79" t="s">
        <v>1411</v>
      </c>
      <c r="G245" s="79" t="s">
        <v>1432</v>
      </c>
      <c r="H245" s="79" t="s">
        <v>1411</v>
      </c>
      <c r="I245" s="79" t="s">
        <v>1393</v>
      </c>
      <c r="J245" s="79" t="s">
        <v>1411</v>
      </c>
      <c r="K245" s="126" t="s">
        <v>1394</v>
      </c>
      <c r="L245" s="126" t="s">
        <v>1411</v>
      </c>
    </row>
    <row r="246" spans="1:12" ht="17">
      <c r="A246" s="214" t="s">
        <v>1454</v>
      </c>
      <c r="B246" s="79" t="s">
        <v>1388</v>
      </c>
      <c r="C246" s="79" t="s">
        <v>1448</v>
      </c>
      <c r="E246" s="79" t="s">
        <v>1440</v>
      </c>
      <c r="F246" s="79"/>
      <c r="G246" s="79" t="s">
        <v>1445</v>
      </c>
      <c r="H246" s="79"/>
      <c r="I246" s="79" t="s">
        <v>1436</v>
      </c>
      <c r="J246" s="79"/>
      <c r="K246" s="79" t="s">
        <v>1433</v>
      </c>
      <c r="L246" s="79"/>
    </row>
    <row r="247" spans="1:12" ht="17">
      <c r="A247" s="215"/>
      <c r="B247" s="79" t="s">
        <v>1065</v>
      </c>
      <c r="C247" s="79" t="s">
        <v>1449</v>
      </c>
      <c r="D247" s="79" t="s">
        <v>1418</v>
      </c>
      <c r="E247" s="79" t="s">
        <v>1441</v>
      </c>
      <c r="F247" s="79" t="s">
        <v>1444</v>
      </c>
      <c r="G247" s="79" t="s">
        <v>1446</v>
      </c>
      <c r="H247" s="79" t="s">
        <v>1439</v>
      </c>
      <c r="I247" s="79" t="s">
        <v>1437</v>
      </c>
      <c r="J247" s="79" t="s">
        <v>1400</v>
      </c>
      <c r="K247" s="79" t="s">
        <v>1434</v>
      </c>
      <c r="L247" s="79" t="s">
        <v>1400</v>
      </c>
    </row>
    <row r="248" spans="1:12" ht="17">
      <c r="A248" s="212"/>
      <c r="B248" s="79" t="s">
        <v>1455</v>
      </c>
      <c r="C248" s="79" t="s">
        <v>1450</v>
      </c>
      <c r="D248" s="79"/>
      <c r="E248" s="79" t="s">
        <v>1442</v>
      </c>
      <c r="F248" s="79"/>
      <c r="G248" s="79" t="s">
        <v>1442</v>
      </c>
      <c r="H248" s="79"/>
      <c r="I248" s="79" t="s">
        <v>1438</v>
      </c>
      <c r="J248" s="79"/>
      <c r="K248" s="79" t="s">
        <v>1435</v>
      </c>
      <c r="L248" s="79"/>
    </row>
    <row r="249" spans="1:12" ht="17">
      <c r="A249" s="79" t="s">
        <v>1388</v>
      </c>
      <c r="B249" s="214" t="s">
        <v>1454</v>
      </c>
      <c r="C249" s="79" t="s">
        <v>1451</v>
      </c>
      <c r="D249" s="79"/>
      <c r="E249" s="79" t="s">
        <v>1443</v>
      </c>
      <c r="F249" s="79"/>
      <c r="G249" s="79" t="s">
        <v>1174</v>
      </c>
      <c r="H249" s="79"/>
      <c r="I249" s="79" t="s">
        <v>1174</v>
      </c>
      <c r="J249" s="79"/>
      <c r="K249" s="79" t="s">
        <v>1174</v>
      </c>
      <c r="L249" s="79"/>
    </row>
    <row r="250" spans="1:12" ht="17">
      <c r="A250" s="79" t="s">
        <v>1065</v>
      </c>
      <c r="B250" s="215"/>
      <c r="C250" s="79" t="s">
        <v>1452</v>
      </c>
      <c r="D250" s="79" t="s">
        <v>1447</v>
      </c>
      <c r="E250" s="79" t="s">
        <v>1174</v>
      </c>
      <c r="F250" s="79"/>
      <c r="G250" s="79" t="s">
        <v>1174</v>
      </c>
      <c r="H250" s="79"/>
      <c r="I250" s="79" t="s">
        <v>1174</v>
      </c>
      <c r="J250" s="79"/>
      <c r="K250" s="79" t="s">
        <v>1174</v>
      </c>
      <c r="L250" s="79"/>
    </row>
    <row r="251" spans="1:12" ht="17">
      <c r="A251" s="79" t="s">
        <v>1455</v>
      </c>
      <c r="B251" s="212"/>
      <c r="C251" s="79" t="s">
        <v>1453</v>
      </c>
      <c r="D251" s="79"/>
      <c r="E251" s="79" t="s">
        <v>1174</v>
      </c>
      <c r="F251" s="79"/>
      <c r="G251" s="79" t="s">
        <v>1174</v>
      </c>
      <c r="H251" s="79"/>
      <c r="I251" s="79" t="s">
        <v>1174</v>
      </c>
      <c r="J251" s="79"/>
      <c r="K251" s="79" t="s">
        <v>1174</v>
      </c>
      <c r="L251" s="79"/>
    </row>
    <row r="252" spans="1:12">
      <c r="A252" t="s">
        <v>1457</v>
      </c>
    </row>
    <row r="253" spans="1:12">
      <c r="A253" t="s">
        <v>1460</v>
      </c>
    </row>
    <row r="254" spans="1:12">
      <c r="A254" t="s">
        <v>1458</v>
      </c>
    </row>
    <row r="255" spans="1:12">
      <c r="A255" t="s">
        <v>1459</v>
      </c>
    </row>
    <row r="259" spans="1:4" ht="22">
      <c r="A259" s="132" t="s">
        <v>1529</v>
      </c>
    </row>
    <row r="260" spans="1:4" ht="19">
      <c r="A260" s="213" t="s">
        <v>1528</v>
      </c>
      <c r="B260" s="216" t="s">
        <v>1545</v>
      </c>
      <c r="C260" s="216"/>
      <c r="D260" s="213" t="s">
        <v>1546</v>
      </c>
    </row>
    <row r="261" spans="1:4" ht="40">
      <c r="A261" s="213"/>
      <c r="B261" s="133" t="s">
        <v>1530</v>
      </c>
      <c r="C261" s="134" t="s">
        <v>1531</v>
      </c>
      <c r="D261" s="213"/>
    </row>
    <row r="262" spans="1:4" ht="19">
      <c r="A262" s="135" t="s">
        <v>1532</v>
      </c>
      <c r="B262" s="55"/>
      <c r="C262" s="135" t="s">
        <v>1533</v>
      </c>
      <c r="D262" s="55" t="s">
        <v>1534</v>
      </c>
    </row>
    <row r="263" spans="1:4" ht="19">
      <c r="A263" s="135" t="s">
        <v>1535</v>
      </c>
      <c r="B263" s="55" t="s">
        <v>1174</v>
      </c>
      <c r="C263" s="55" t="s">
        <v>1174</v>
      </c>
      <c r="D263" s="55">
        <v>0</v>
      </c>
    </row>
    <row r="264" spans="1:4" ht="19">
      <c r="A264" s="135" t="s">
        <v>1536</v>
      </c>
      <c r="B264" s="55" t="s">
        <v>1174</v>
      </c>
      <c r="C264" s="55" t="s">
        <v>1174</v>
      </c>
      <c r="D264" s="55">
        <v>0</v>
      </c>
    </row>
    <row r="265" spans="1:4" ht="19">
      <c r="A265" s="135" t="s">
        <v>1537</v>
      </c>
      <c r="B265" s="55" t="s">
        <v>1538</v>
      </c>
      <c r="C265" s="55" t="s">
        <v>1539</v>
      </c>
      <c r="D265" s="55" t="s">
        <v>1540</v>
      </c>
    </row>
    <row r="266" spans="1:4" ht="19">
      <c r="A266" s="135" t="s">
        <v>1541</v>
      </c>
      <c r="B266" s="135" t="s">
        <v>1542</v>
      </c>
      <c r="C266" s="55" t="s">
        <v>1543</v>
      </c>
      <c r="D266" s="55" t="s">
        <v>1544</v>
      </c>
    </row>
    <row r="270" spans="1:4">
      <c r="A270" t="s">
        <v>1556</v>
      </c>
    </row>
    <row r="271" spans="1:4">
      <c r="A271" s="55" t="s">
        <v>1557</v>
      </c>
      <c r="B271" s="55" t="s">
        <v>121</v>
      </c>
      <c r="C271" s="55" t="s">
        <v>1558</v>
      </c>
      <c r="D271" s="55" t="s">
        <v>1559</v>
      </c>
    </row>
    <row r="272" spans="1:4">
      <c r="A272" s="55" t="s">
        <v>1560</v>
      </c>
      <c r="B272" s="55" t="s">
        <v>1561</v>
      </c>
      <c r="C272" s="55" t="s">
        <v>1563</v>
      </c>
      <c r="D272" s="55" t="s">
        <v>1564</v>
      </c>
    </row>
    <row r="273" spans="1:5">
      <c r="A273" s="55"/>
      <c r="B273" s="55" t="s">
        <v>1562</v>
      </c>
      <c r="C273" s="55" t="s">
        <v>1565</v>
      </c>
      <c r="D273" s="55"/>
    </row>
    <row r="274" spans="1:5">
      <c r="A274" s="55" t="s">
        <v>1566</v>
      </c>
      <c r="B274" s="55" t="s">
        <v>1561</v>
      </c>
      <c r="C274" s="55" t="s">
        <v>1568</v>
      </c>
      <c r="D274" s="55" t="s">
        <v>1569</v>
      </c>
    </row>
    <row r="275" spans="1:5">
      <c r="A275" s="55"/>
      <c r="B275" s="55" t="s">
        <v>1562</v>
      </c>
      <c r="C275" s="55" t="s">
        <v>1570</v>
      </c>
      <c r="D275" s="55" t="s">
        <v>1571</v>
      </c>
    </row>
    <row r="276" spans="1:5">
      <c r="A276" s="55" t="s">
        <v>1567</v>
      </c>
      <c r="B276" s="55" t="s">
        <v>1561</v>
      </c>
      <c r="C276" s="55" t="s">
        <v>1572</v>
      </c>
      <c r="D276" s="55" t="s">
        <v>1573</v>
      </c>
    </row>
    <row r="277" spans="1:5">
      <c r="A277" s="55"/>
      <c r="B277" s="55" t="s">
        <v>1562</v>
      </c>
      <c r="C277" s="55" t="s">
        <v>1565</v>
      </c>
      <c r="D277" s="55"/>
    </row>
    <row r="279" spans="1:5">
      <c r="A279" t="s">
        <v>1579</v>
      </c>
    </row>
    <row r="280" spans="1:5" ht="46" customHeight="1">
      <c r="A280" s="213" t="s">
        <v>1580</v>
      </c>
      <c r="B280" s="213" t="s">
        <v>1582</v>
      </c>
      <c r="C280" s="213" t="s">
        <v>1581</v>
      </c>
      <c r="D280" s="213"/>
      <c r="E280" s="213"/>
    </row>
    <row r="281" spans="1:5">
      <c r="A281" s="213"/>
      <c r="B281" s="213"/>
      <c r="C281" s="55" t="s">
        <v>110</v>
      </c>
      <c r="D281" s="55" t="s">
        <v>98</v>
      </c>
      <c r="E281" s="55" t="s">
        <v>1583</v>
      </c>
    </row>
    <row r="282" spans="1:5">
      <c r="A282" s="55">
        <v>20</v>
      </c>
      <c r="B282" s="55">
        <v>5</v>
      </c>
      <c r="C282" s="55" t="s">
        <v>1585</v>
      </c>
      <c r="D282" s="55" t="s">
        <v>1586</v>
      </c>
      <c r="E282" s="55" t="s">
        <v>1588</v>
      </c>
    </row>
    <row r="283" spans="1:5">
      <c r="A283" s="55">
        <v>60</v>
      </c>
      <c r="B283" s="55">
        <v>6</v>
      </c>
      <c r="C283" s="55" t="s">
        <v>1584</v>
      </c>
      <c r="D283" s="55" t="s">
        <v>1587</v>
      </c>
      <c r="E283" s="55" t="s">
        <v>1589</v>
      </c>
    </row>
    <row r="284" spans="1:5">
      <c r="A284" t="s">
        <v>1590</v>
      </c>
    </row>
  </sheetData>
  <mergeCells count="80">
    <mergeCell ref="A280:A281"/>
    <mergeCell ref="B280:B281"/>
    <mergeCell ref="C280:E280"/>
    <mergeCell ref="B249:B251"/>
    <mergeCell ref="A246:A248"/>
    <mergeCell ref="A260:A261"/>
    <mergeCell ref="B260:C260"/>
    <mergeCell ref="D260:D261"/>
    <mergeCell ref="G230:G231"/>
    <mergeCell ref="A243:A245"/>
    <mergeCell ref="B243:B245"/>
    <mergeCell ref="C243:L243"/>
    <mergeCell ref="C244:C245"/>
    <mergeCell ref="D244:D245"/>
    <mergeCell ref="E244:L244"/>
    <mergeCell ref="A230:A231"/>
    <mergeCell ref="B230:B231"/>
    <mergeCell ref="C230:C231"/>
    <mergeCell ref="D230:F230"/>
    <mergeCell ref="C232:C236"/>
    <mergeCell ref="A39:A40"/>
    <mergeCell ref="A41:A52"/>
    <mergeCell ref="A53:A64"/>
    <mergeCell ref="C41:C42"/>
    <mergeCell ref="C43:C44"/>
    <mergeCell ref="C45:C46"/>
    <mergeCell ref="C47:C48"/>
    <mergeCell ref="C49:C50"/>
    <mergeCell ref="C51:C52"/>
    <mergeCell ref="C53:C54"/>
    <mergeCell ref="B61:B64"/>
    <mergeCell ref="B57:B60"/>
    <mergeCell ref="C57:C58"/>
    <mergeCell ref="C59:C60"/>
    <mergeCell ref="C61:C62"/>
    <mergeCell ref="C63:C64"/>
    <mergeCell ref="E39:G39"/>
    <mergeCell ref="B41:B44"/>
    <mergeCell ref="B45:B48"/>
    <mergeCell ref="B49:B52"/>
    <mergeCell ref="B53:B56"/>
    <mergeCell ref="C55:C56"/>
    <mergeCell ref="B39:B40"/>
    <mergeCell ref="C39:C40"/>
    <mergeCell ref="D39:D40"/>
    <mergeCell ref="A123:A124"/>
    <mergeCell ref="B123:E123"/>
    <mergeCell ref="A125:E125"/>
    <mergeCell ref="A77:A78"/>
    <mergeCell ref="A81:B81"/>
    <mergeCell ref="C81:D81"/>
    <mergeCell ref="B94:C94"/>
    <mergeCell ref="B101:C101"/>
    <mergeCell ref="A128:E128"/>
    <mergeCell ref="A131:E131"/>
    <mergeCell ref="A141:A144"/>
    <mergeCell ref="B141:B144"/>
    <mergeCell ref="C141:I141"/>
    <mergeCell ref="C142:I142"/>
    <mergeCell ref="C143:E143"/>
    <mergeCell ref="F143:H143"/>
    <mergeCell ref="A140:I140"/>
    <mergeCell ref="A158:I158"/>
    <mergeCell ref="A159:A162"/>
    <mergeCell ref="B159:B162"/>
    <mergeCell ref="C159:I159"/>
    <mergeCell ref="C160:I160"/>
    <mergeCell ref="C161:E161"/>
    <mergeCell ref="F161:H161"/>
    <mergeCell ref="A214:A216"/>
    <mergeCell ref="B214:B216"/>
    <mergeCell ref="C214:D216"/>
    <mergeCell ref="E214:E217"/>
    <mergeCell ref="F214:H216"/>
    <mergeCell ref="K214:K217"/>
    <mergeCell ref="B173:B174"/>
    <mergeCell ref="C173:M173"/>
    <mergeCell ref="D181:E181"/>
    <mergeCell ref="B206:D206"/>
    <mergeCell ref="I214:J216"/>
  </mergeCells>
  <hyperlinks>
    <hyperlink ref="E214" r:id="rId1" location="t1fn1" display="https://www.ncbi.nlm.nih.gov/pmc/articles/PMC309958/table/t1/?report=objectonly - t1fn1" xr:uid="{7B52D013-1C8A-F343-A740-9086CFD12855}"/>
    <hyperlink ref="K214" r:id="rId2" location="t1fn1" display="https://www.ncbi.nlm.nih.gov/pmc/articles/PMC309958/table/t1/?report=objectonly - t1fn1" xr:uid="{BC70512A-9DAD-E54D-838F-BF604CE2D4EE}"/>
    <hyperlink ref="H217" r:id="rId3" location="t1fn1" display="https://www.ncbi.nlm.nih.gov/pmc/articles/PMC309958/table/t1/?report=objectonly - t1fn1" xr:uid="{4C412B49-6EDD-1744-8474-333238A7E331}"/>
    <hyperlink ref="I222" r:id="rId4" location="t1fn2" display="https://www.ncbi.nlm.nih.gov/pmc/articles/PMC309958/table/t1/?report=objectonly - t1fn2" xr:uid="{67DC4266-3B46-2848-BA8B-978A10F1F879}"/>
  </hyperlinks>
  <pageMargins left="0.7" right="0.7" top="0.75" bottom="0.75" header="0.3" footer="0.3"/>
  <pageSetup paperSize="9" orientation="portrait" horizontalDpi="0" verticalDpi="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42F31-6030-E74A-BC78-306EB029784F}">
  <dimension ref="A1:M30"/>
  <sheetViews>
    <sheetView zoomScale="75" workbookViewId="0">
      <selection activeCell="B5" sqref="B5"/>
    </sheetView>
  </sheetViews>
  <sheetFormatPr baseColWidth="10" defaultRowHeight="16"/>
  <cols>
    <col min="1" max="1" width="20" style="44" customWidth="1"/>
    <col min="2" max="2" width="27.83203125" style="44" customWidth="1"/>
    <col min="3" max="3" width="18.83203125" style="44" customWidth="1"/>
    <col min="4" max="4" width="20" style="44" customWidth="1"/>
    <col min="5" max="5" width="17.33203125" style="44" customWidth="1"/>
    <col min="6" max="6" width="18" style="44" customWidth="1"/>
    <col min="7" max="7" width="20.33203125" style="44" customWidth="1"/>
    <col min="8" max="8" width="10.83203125" style="44"/>
    <col min="9" max="9" width="21.5" style="44" customWidth="1"/>
    <col min="10" max="10" width="14" style="44" customWidth="1"/>
    <col min="11" max="11" width="14.1640625" style="44" customWidth="1"/>
    <col min="12" max="12" width="18.83203125" style="44" customWidth="1"/>
    <col min="13" max="13" width="17.1640625" style="44" customWidth="1"/>
    <col min="14" max="16384" width="10.83203125" style="44"/>
  </cols>
  <sheetData>
    <row r="1" spans="1:13" ht="19">
      <c r="A1" s="218" t="s">
        <v>545</v>
      </c>
      <c r="B1" s="217" t="s">
        <v>546</v>
      </c>
      <c r="C1" s="217"/>
      <c r="D1" s="217"/>
      <c r="E1" s="217"/>
      <c r="F1" s="217"/>
      <c r="G1" s="217"/>
      <c r="H1" s="217"/>
      <c r="I1" s="217"/>
      <c r="J1" s="217"/>
      <c r="K1" s="217"/>
      <c r="L1" s="217"/>
      <c r="M1" s="217"/>
    </row>
    <row r="2" spans="1:13" ht="19">
      <c r="A2" s="218"/>
      <c r="B2" s="217" t="s">
        <v>547</v>
      </c>
      <c r="C2" s="217"/>
      <c r="D2" s="217"/>
      <c r="E2" s="217"/>
      <c r="F2" s="217"/>
      <c r="G2" s="217" t="s">
        <v>551</v>
      </c>
      <c r="H2" s="217"/>
      <c r="I2" s="217"/>
      <c r="J2" s="217"/>
      <c r="K2" s="217"/>
      <c r="L2" s="217" t="s">
        <v>552</v>
      </c>
      <c r="M2" s="217"/>
    </row>
    <row r="3" spans="1:13" s="87" customFormat="1" ht="59" customHeight="1">
      <c r="A3" s="218"/>
      <c r="B3" s="88" t="s">
        <v>548</v>
      </c>
      <c r="C3" s="88" t="s">
        <v>549</v>
      </c>
      <c r="D3" s="88" t="s">
        <v>550</v>
      </c>
      <c r="E3" s="88" t="s">
        <v>549</v>
      </c>
      <c r="F3" s="89" t="s">
        <v>555</v>
      </c>
      <c r="G3" s="88" t="s">
        <v>548</v>
      </c>
      <c r="H3" s="88" t="s">
        <v>549</v>
      </c>
      <c r="I3" s="88" t="s">
        <v>550</v>
      </c>
      <c r="J3" s="88" t="s">
        <v>549</v>
      </c>
      <c r="K3" s="89" t="s">
        <v>555</v>
      </c>
      <c r="L3" s="79" t="s">
        <v>554</v>
      </c>
      <c r="M3" s="79" t="s">
        <v>553</v>
      </c>
    </row>
    <row r="4" spans="1:13" ht="19">
      <c r="A4" s="89" t="s">
        <v>556</v>
      </c>
      <c r="B4" s="89" t="s">
        <v>557</v>
      </c>
      <c r="C4" s="89" t="s">
        <v>558</v>
      </c>
      <c r="D4" s="89" t="s">
        <v>559</v>
      </c>
      <c r="E4" s="89" t="s">
        <v>560</v>
      </c>
      <c r="F4" s="89">
        <v>1.2999999999999999E-3</v>
      </c>
      <c r="G4" s="89" t="s">
        <v>561</v>
      </c>
      <c r="H4" s="89" t="s">
        <v>562</v>
      </c>
      <c r="I4" s="89" t="s">
        <v>608</v>
      </c>
      <c r="J4" s="89" t="s">
        <v>563</v>
      </c>
      <c r="K4" s="89">
        <v>3.9E-2</v>
      </c>
      <c r="L4" s="89" t="s">
        <v>564</v>
      </c>
      <c r="M4" s="89" t="s">
        <v>564</v>
      </c>
    </row>
    <row r="5" spans="1:13" ht="19">
      <c r="A5" s="89" t="s">
        <v>376</v>
      </c>
      <c r="B5" s="89" t="s">
        <v>565</v>
      </c>
      <c r="C5" s="89" t="s">
        <v>566</v>
      </c>
      <c r="D5" s="89" t="s">
        <v>567</v>
      </c>
      <c r="E5" s="89" t="s">
        <v>568</v>
      </c>
      <c r="F5" s="89">
        <v>8.9999999999999998E-4</v>
      </c>
      <c r="G5" s="89" t="s">
        <v>569</v>
      </c>
      <c r="H5" s="89" t="s">
        <v>570</v>
      </c>
      <c r="I5" s="89" t="s">
        <v>571</v>
      </c>
      <c r="J5" s="89" t="s">
        <v>572</v>
      </c>
      <c r="K5" s="89">
        <v>6.0000000000000001E-3</v>
      </c>
      <c r="L5" s="89">
        <v>1E-3</v>
      </c>
      <c r="M5" s="89" t="s">
        <v>564</v>
      </c>
    </row>
    <row r="6" spans="1:13" ht="19">
      <c r="A6" s="89" t="s">
        <v>573</v>
      </c>
      <c r="B6" s="89" t="s">
        <v>574</v>
      </c>
      <c r="C6" s="89" t="s">
        <v>575</v>
      </c>
      <c r="D6" s="89" t="s">
        <v>576</v>
      </c>
      <c r="E6" s="89" t="s">
        <v>577</v>
      </c>
      <c r="F6" s="89">
        <v>4.0000000000000002E-4</v>
      </c>
      <c r="G6" s="89" t="s">
        <v>578</v>
      </c>
      <c r="H6" s="89" t="s">
        <v>579</v>
      </c>
      <c r="I6" s="89" t="s">
        <v>580</v>
      </c>
      <c r="J6" s="89" t="s">
        <v>581</v>
      </c>
      <c r="K6" s="89">
        <v>5.0000000000000001E-3</v>
      </c>
      <c r="L6" s="89" t="s">
        <v>564</v>
      </c>
      <c r="M6" s="89">
        <v>8.9999999999999993E-3</v>
      </c>
    </row>
    <row r="7" spans="1:13" ht="19">
      <c r="A7" s="89" t="s">
        <v>582</v>
      </c>
      <c r="B7" s="89" t="s">
        <v>583</v>
      </c>
      <c r="C7" s="89" t="s">
        <v>584</v>
      </c>
      <c r="D7" s="89" t="s">
        <v>585</v>
      </c>
      <c r="E7" s="89" t="s">
        <v>586</v>
      </c>
      <c r="F7" s="89">
        <v>1E-3</v>
      </c>
      <c r="G7" s="89" t="s">
        <v>587</v>
      </c>
      <c r="H7" s="89" t="s">
        <v>588</v>
      </c>
      <c r="I7" s="89" t="s">
        <v>609</v>
      </c>
      <c r="J7" s="89" t="s">
        <v>589</v>
      </c>
      <c r="K7" s="89">
        <v>4.4999999999999998E-2</v>
      </c>
      <c r="L7" s="89">
        <v>6.3E-2</v>
      </c>
      <c r="M7" s="89">
        <v>0.03</v>
      </c>
    </row>
    <row r="8" spans="1:13" ht="19">
      <c r="A8" s="89" t="s">
        <v>590</v>
      </c>
      <c r="B8" s="89" t="s">
        <v>591</v>
      </c>
      <c r="C8" s="89" t="s">
        <v>592</v>
      </c>
      <c r="D8" s="89" t="s">
        <v>593</v>
      </c>
      <c r="E8" s="89" t="s">
        <v>594</v>
      </c>
      <c r="F8" s="89">
        <v>1.1000000000000001E-3</v>
      </c>
      <c r="G8" s="89" t="s">
        <v>595</v>
      </c>
      <c r="H8" s="89" t="s">
        <v>596</v>
      </c>
      <c r="I8" s="89" t="s">
        <v>597</v>
      </c>
      <c r="J8" s="89" t="s">
        <v>598</v>
      </c>
      <c r="K8" s="89">
        <v>4.7E-2</v>
      </c>
      <c r="L8" s="89">
        <v>0.34699999999999998</v>
      </c>
      <c r="M8" s="89">
        <v>0.13900000000000001</v>
      </c>
    </row>
    <row r="9" spans="1:13" ht="19">
      <c r="A9" s="89" t="s">
        <v>599</v>
      </c>
      <c r="B9" s="89" t="s">
        <v>600</v>
      </c>
      <c r="C9" s="89" t="s">
        <v>601</v>
      </c>
      <c r="D9" s="89" t="s">
        <v>607</v>
      </c>
      <c r="E9" s="89" t="s">
        <v>602</v>
      </c>
      <c r="F9" s="89">
        <v>4.3E-3</v>
      </c>
      <c r="G9" s="89" t="s">
        <v>603</v>
      </c>
      <c r="H9" s="89" t="s">
        <v>604</v>
      </c>
      <c r="I9" s="89" t="s">
        <v>606</v>
      </c>
      <c r="J9" s="89" t="s">
        <v>605</v>
      </c>
      <c r="K9" s="89">
        <v>0.371</v>
      </c>
      <c r="L9" s="89">
        <v>2.3E-2</v>
      </c>
      <c r="M9" s="89">
        <v>0.59199999999999997</v>
      </c>
    </row>
    <row r="10" spans="1:13" ht="21">
      <c r="A10" s="85" t="s">
        <v>610</v>
      </c>
      <c r="D10" s="86"/>
      <c r="I10" s="86"/>
    </row>
    <row r="14" spans="1:13" s="87" customFormat="1" ht="34">
      <c r="A14" s="79" t="s">
        <v>419</v>
      </c>
      <c r="B14" s="79" t="s">
        <v>611</v>
      </c>
      <c r="C14" s="79" t="s">
        <v>612</v>
      </c>
      <c r="D14" s="79" t="s">
        <v>549</v>
      </c>
      <c r="E14" s="79" t="s">
        <v>613</v>
      </c>
      <c r="F14" s="79" t="s">
        <v>614</v>
      </c>
    </row>
    <row r="15" spans="1:13" ht="17" customHeight="1">
      <c r="A15" s="189" t="s">
        <v>547</v>
      </c>
      <c r="B15" s="201"/>
      <c r="C15" s="201"/>
      <c r="D15" s="201"/>
      <c r="E15" s="201"/>
      <c r="F15" s="190"/>
    </row>
    <row r="16" spans="1:13" ht="17">
      <c r="A16" s="79" t="s">
        <v>615</v>
      </c>
      <c r="B16" s="79">
        <v>60</v>
      </c>
      <c r="C16" s="79" t="s">
        <v>616</v>
      </c>
      <c r="D16" s="79" t="s">
        <v>617</v>
      </c>
      <c r="E16" s="79" t="s">
        <v>618</v>
      </c>
      <c r="F16" s="79">
        <v>6.5100000000000005E-2</v>
      </c>
    </row>
    <row r="17" spans="1:8" ht="17">
      <c r="A17" s="79" t="s">
        <v>553</v>
      </c>
      <c r="B17" s="79">
        <v>59</v>
      </c>
      <c r="C17" s="79" t="s">
        <v>619</v>
      </c>
      <c r="D17" s="79" t="s">
        <v>602</v>
      </c>
      <c r="E17" s="79"/>
      <c r="F17" s="79" t="s">
        <v>618</v>
      </c>
    </row>
    <row r="18" spans="1:8" ht="19">
      <c r="A18" s="189" t="s">
        <v>620</v>
      </c>
      <c r="B18" s="201"/>
      <c r="C18" s="201"/>
      <c r="D18" s="201"/>
      <c r="E18" s="201"/>
      <c r="F18" s="190"/>
      <c r="G18" s="86"/>
    </row>
    <row r="19" spans="1:8" ht="17">
      <c r="A19" s="79" t="s">
        <v>554</v>
      </c>
      <c r="B19" s="79">
        <v>60</v>
      </c>
      <c r="C19" s="79" t="s">
        <v>621</v>
      </c>
      <c r="D19" s="79" t="s">
        <v>562</v>
      </c>
      <c r="E19" s="79" t="s">
        <v>618</v>
      </c>
      <c r="F19" s="79" t="s">
        <v>618</v>
      </c>
    </row>
    <row r="20" spans="1:8" ht="17">
      <c r="A20" s="79" t="s">
        <v>622</v>
      </c>
      <c r="B20" s="79">
        <v>57</v>
      </c>
      <c r="C20" s="79" t="s">
        <v>623</v>
      </c>
      <c r="D20" s="79" t="s">
        <v>624</v>
      </c>
      <c r="E20" s="79"/>
      <c r="F20" s="79" t="s">
        <v>618</v>
      </c>
    </row>
    <row r="21" spans="1:8" ht="17" customHeight="1">
      <c r="A21" s="189" t="s">
        <v>625</v>
      </c>
      <c r="B21" s="201"/>
      <c r="C21" s="201"/>
      <c r="D21" s="201"/>
      <c r="E21" s="201"/>
      <c r="F21" s="190"/>
    </row>
    <row r="22" spans="1:8" ht="34">
      <c r="A22" s="79" t="s">
        <v>626</v>
      </c>
      <c r="B22" s="79">
        <v>6</v>
      </c>
      <c r="C22" s="79" t="s">
        <v>627</v>
      </c>
      <c r="D22" s="79" t="s">
        <v>628</v>
      </c>
      <c r="E22" s="79"/>
      <c r="F22" s="79"/>
    </row>
    <row r="23" spans="1:8" ht="21">
      <c r="A23" s="85" t="s">
        <v>629</v>
      </c>
    </row>
    <row r="25" spans="1:8">
      <c r="B25" s="87"/>
      <c r="C25" s="87"/>
      <c r="D25" s="87"/>
    </row>
    <row r="28" spans="1:8">
      <c r="C28" s="87"/>
      <c r="D28" s="87"/>
      <c r="E28" s="87"/>
      <c r="F28" s="87"/>
      <c r="G28" s="87"/>
      <c r="H28" s="87"/>
    </row>
    <row r="29" spans="1:8">
      <c r="C29" s="87"/>
      <c r="D29" s="87"/>
      <c r="E29" s="87"/>
    </row>
    <row r="30" spans="1:8">
      <c r="D30" s="87"/>
      <c r="E30" s="87"/>
      <c r="F30" s="87"/>
    </row>
  </sheetData>
  <mergeCells count="8">
    <mergeCell ref="L2:M2"/>
    <mergeCell ref="B1:M1"/>
    <mergeCell ref="A15:F15"/>
    <mergeCell ref="A18:F18"/>
    <mergeCell ref="A21:F21"/>
    <mergeCell ref="A1:A3"/>
    <mergeCell ref="B2:F2"/>
    <mergeCell ref="G2:K2"/>
  </mergeCells>
  <hyperlinks>
    <hyperlink ref="F3" r:id="rId1" location="tbl1fnlowast" display="https://www.sciencedirect.com/science/article/pii/S0196655315005313 - tbl1fnlowast" xr:uid="{C7697E92-6CE1-9C46-88E7-A923EE407060}"/>
    <hyperlink ref="K3" r:id="rId2" location="tbl1fndagger" display="https://www.sciencedirect.com/science/article/pii/S0196655315005313 - tbl1fndagger" xr:uid="{EE8E8073-0AA4-794D-BAEC-4E3276738CC2}"/>
    <hyperlink ref="I4" r:id="rId3" location="tbl1fnpara" display="https://www.sciencedirect.com/science/article/pii/S0196655315005313 - tbl1fnpara" xr:uid="{C4832311-9B5A-1D4D-B40B-B9CE3CA3972A}"/>
    <hyperlink ref="I7" r:id="rId4" location="tbl1fnpara" display="https://www.sciencedirect.com/science/article/pii/S0196655315005313 - tbl1fnpara" xr:uid="{8F45248B-2A14-694A-98DC-D31DD0C07565}"/>
    <hyperlink ref="D9" r:id="rId5" location="tbl1fnpara" display="https://www.sciencedirect.com/science/article/pii/S0196655315005313 - tbl1fnpara" xr:uid="{2CFD7516-D07D-9F42-A864-E679B446D064}"/>
    <hyperlink ref="I9" r:id="rId6" location="tbl1fnpara" display="https://www.sciencedirect.com/science/article/pii/S0196655315005313 - tbl1fnpara" xr:uid="{2895A399-64A6-D74C-BB28-E8237F080063}"/>
    <hyperlink ref="C16" r:id="rId7" location="tbl2fnddagger" display="https://www.sciencedirect.com/science/article/pii/S0196655315005313 - tbl2fnddagger" xr:uid="{44CF4A44-4523-C94D-83FD-59EC657F5DA6}"/>
    <hyperlink ref="C17" r:id="rId8" location="tbl2fnsection" display="https://www.sciencedirect.com/science/article/pii/S0196655315005313 - tbl2fnsection" xr:uid="{213F519A-E049-6048-B779-59B09F39675E}"/>
    <hyperlink ref="C19" r:id="rId9" location="tbl2fnddagger" display="https://www.sciencedirect.com/science/article/pii/S0196655315005313 - tbl2fnddagger" xr:uid="{FF7D6E29-DE6A-BA46-8CB2-7C57DFC541D5}"/>
    <hyperlink ref="C20" r:id="rId10" location="tbl2fnsection" display="https://www.sciencedirect.com/science/article/pii/S0196655315005313 - tbl2fnsection" xr:uid="{45A01618-E73B-EA43-924B-AAB6B408B9F7}"/>
  </hyperlinks>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8FA721-14B2-A849-916C-5FA411941173}">
  <dimension ref="A1:L34"/>
  <sheetViews>
    <sheetView workbookViewId="0">
      <pane ySplit="1" topLeftCell="A31" activePane="bottomLeft" state="frozen"/>
      <selection pane="bottomLeft" activeCell="G11" sqref="G11"/>
    </sheetView>
  </sheetViews>
  <sheetFormatPr baseColWidth="10" defaultRowHeight="24"/>
  <cols>
    <col min="1" max="1" width="40.6640625" style="17" customWidth="1"/>
    <col min="2" max="2" width="9.5" style="18" customWidth="1"/>
    <col min="3" max="3" width="12.1640625" style="18" customWidth="1"/>
    <col min="4" max="4" width="30.5" style="18" customWidth="1"/>
    <col min="5" max="5" width="29.6640625" style="18" customWidth="1"/>
    <col min="6" max="6" width="27.1640625" style="17" customWidth="1"/>
    <col min="7" max="8" width="30.5" style="18" customWidth="1"/>
    <col min="9" max="9" width="11" style="21" customWidth="1"/>
    <col min="10" max="10" width="23.1640625" style="17" customWidth="1"/>
    <col min="11" max="11" width="25.83203125" style="18" customWidth="1"/>
    <col min="12" max="12" width="20.1640625" style="17" customWidth="1"/>
    <col min="13" max="16384" width="10.83203125" style="18"/>
  </cols>
  <sheetData>
    <row r="1" spans="1:12" s="16" customFormat="1" ht="23" customHeight="1">
      <c r="A1" s="15" t="s">
        <v>77</v>
      </c>
      <c r="B1" s="16" t="s">
        <v>78</v>
      </c>
      <c r="C1" s="16" t="s">
        <v>79</v>
      </c>
      <c r="D1" s="16" t="s">
        <v>80</v>
      </c>
      <c r="E1" s="16" t="s">
        <v>89</v>
      </c>
      <c r="F1" s="15" t="s">
        <v>81</v>
      </c>
      <c r="G1" s="16" t="s">
        <v>82</v>
      </c>
      <c r="H1" s="16" t="s">
        <v>100</v>
      </c>
      <c r="I1" s="20" t="s">
        <v>83</v>
      </c>
      <c r="J1" s="15" t="s">
        <v>84</v>
      </c>
      <c r="K1" s="16" t="s">
        <v>85</v>
      </c>
      <c r="L1" s="15" t="s">
        <v>97</v>
      </c>
    </row>
    <row r="2" spans="1:12" ht="168">
      <c r="A2" s="17" t="s">
        <v>91</v>
      </c>
      <c r="B2" s="18">
        <v>2023</v>
      </c>
      <c r="C2" s="18" t="s">
        <v>90</v>
      </c>
      <c r="D2" s="18" t="s">
        <v>92</v>
      </c>
      <c r="E2" s="18" t="s">
        <v>88</v>
      </c>
      <c r="F2" s="17" t="s">
        <v>93</v>
      </c>
      <c r="G2" s="18" t="s">
        <v>94</v>
      </c>
      <c r="I2" s="21" t="s">
        <v>95</v>
      </c>
      <c r="J2" s="22" t="s">
        <v>96</v>
      </c>
    </row>
    <row r="3" spans="1:12" ht="125">
      <c r="A3" s="23" t="s">
        <v>113</v>
      </c>
      <c r="B3" s="17">
        <v>2021</v>
      </c>
      <c r="C3" s="18" t="s">
        <v>114</v>
      </c>
      <c r="D3" s="18" t="s">
        <v>115</v>
      </c>
      <c r="E3" s="18" t="s">
        <v>88</v>
      </c>
      <c r="F3" s="17" t="s">
        <v>98</v>
      </c>
      <c r="H3" s="18" t="s">
        <v>117</v>
      </c>
      <c r="I3" s="21" t="s">
        <v>95</v>
      </c>
      <c r="J3" s="22" t="s">
        <v>116</v>
      </c>
    </row>
    <row r="4" spans="1:12" ht="225">
      <c r="A4" s="17" t="s">
        <v>118</v>
      </c>
      <c r="B4" s="18">
        <v>2022</v>
      </c>
      <c r="C4" s="18" t="s">
        <v>119</v>
      </c>
      <c r="D4" s="18" t="s">
        <v>121</v>
      </c>
      <c r="E4" s="18" t="s">
        <v>88</v>
      </c>
      <c r="F4" s="17" t="s">
        <v>98</v>
      </c>
      <c r="G4" s="18" t="s">
        <v>120</v>
      </c>
      <c r="I4" s="21" t="s">
        <v>95</v>
      </c>
      <c r="J4" s="17" t="s">
        <v>122</v>
      </c>
      <c r="K4" s="18" t="s">
        <v>123</v>
      </c>
    </row>
    <row r="5" spans="1:12" ht="100">
      <c r="A5" s="17" t="s">
        <v>152</v>
      </c>
      <c r="B5" s="18">
        <v>2021</v>
      </c>
      <c r="C5" s="18" t="s">
        <v>153</v>
      </c>
      <c r="D5" s="18" t="s">
        <v>155</v>
      </c>
      <c r="E5" s="18" t="s">
        <v>88</v>
      </c>
      <c r="F5" s="17" t="s">
        <v>110</v>
      </c>
      <c r="H5" s="18" t="s">
        <v>156</v>
      </c>
      <c r="I5" s="21" t="s">
        <v>87</v>
      </c>
      <c r="J5" s="17" t="s">
        <v>154</v>
      </c>
    </row>
    <row r="6" spans="1:12" ht="100">
      <c r="A6" s="17" t="s">
        <v>172</v>
      </c>
      <c r="B6" s="18">
        <v>2021</v>
      </c>
      <c r="C6" s="18" t="s">
        <v>173</v>
      </c>
      <c r="D6" s="18" t="s">
        <v>49</v>
      </c>
      <c r="E6" s="18" t="s">
        <v>88</v>
      </c>
      <c r="F6" s="17" t="s">
        <v>98</v>
      </c>
      <c r="H6" s="18" t="s">
        <v>175</v>
      </c>
      <c r="I6" s="21" t="s">
        <v>95</v>
      </c>
      <c r="J6" s="17" t="s">
        <v>174</v>
      </c>
    </row>
    <row r="7" spans="1:12" ht="100">
      <c r="A7" s="17" t="s">
        <v>140</v>
      </c>
      <c r="B7" s="18">
        <v>2021</v>
      </c>
      <c r="C7" s="18" t="s">
        <v>141</v>
      </c>
      <c r="D7" s="18" t="s">
        <v>142</v>
      </c>
      <c r="E7" s="18" t="s">
        <v>88</v>
      </c>
      <c r="F7" s="17" t="s">
        <v>93</v>
      </c>
      <c r="H7" s="18" t="s">
        <v>144</v>
      </c>
      <c r="J7" s="17" t="s">
        <v>143</v>
      </c>
    </row>
    <row r="8" spans="1:12" ht="100">
      <c r="A8" s="17" t="s">
        <v>181</v>
      </c>
      <c r="B8" s="18">
        <v>2020</v>
      </c>
      <c r="C8" s="18" t="s">
        <v>182</v>
      </c>
      <c r="D8" s="18" t="s">
        <v>30</v>
      </c>
      <c r="E8" s="18" t="s">
        <v>88</v>
      </c>
      <c r="F8" s="17" t="s">
        <v>98</v>
      </c>
      <c r="H8" s="18" t="s">
        <v>183</v>
      </c>
      <c r="I8" s="21" t="s">
        <v>87</v>
      </c>
      <c r="J8" s="17" t="s">
        <v>184</v>
      </c>
      <c r="K8" s="18" t="s">
        <v>185</v>
      </c>
    </row>
    <row r="9" spans="1:12" ht="50">
      <c r="A9" s="17" t="s">
        <v>101</v>
      </c>
      <c r="B9" s="18">
        <v>2020</v>
      </c>
      <c r="C9" s="19" t="s">
        <v>102</v>
      </c>
      <c r="D9" s="18" t="s">
        <v>103</v>
      </c>
      <c r="E9" s="18" t="s">
        <v>99</v>
      </c>
      <c r="F9" s="17" t="s">
        <v>104</v>
      </c>
      <c r="I9" s="21" t="s">
        <v>95</v>
      </c>
      <c r="J9" s="17" t="s">
        <v>105</v>
      </c>
    </row>
    <row r="10" spans="1:12" ht="100">
      <c r="A10" s="17" t="s">
        <v>106</v>
      </c>
      <c r="B10" s="18">
        <v>2019</v>
      </c>
      <c r="C10" s="18" t="s">
        <v>107</v>
      </c>
      <c r="D10" s="18" t="s">
        <v>108</v>
      </c>
      <c r="E10" s="18" t="s">
        <v>88</v>
      </c>
      <c r="F10" s="17" t="s">
        <v>110</v>
      </c>
      <c r="H10" s="17" t="s">
        <v>111</v>
      </c>
      <c r="I10" s="21" t="s">
        <v>95</v>
      </c>
      <c r="J10" s="22" t="s">
        <v>109</v>
      </c>
      <c r="K10" s="18" t="s">
        <v>112</v>
      </c>
    </row>
    <row r="11" spans="1:12" ht="100">
      <c r="A11" s="17" t="s">
        <v>130</v>
      </c>
      <c r="B11" s="18">
        <v>2018</v>
      </c>
      <c r="C11" s="18" t="s">
        <v>131</v>
      </c>
      <c r="D11" s="18" t="s">
        <v>132</v>
      </c>
      <c r="E11" s="18" t="s">
        <v>88</v>
      </c>
      <c r="F11" s="17" t="s">
        <v>98</v>
      </c>
      <c r="H11" s="18" t="s">
        <v>133</v>
      </c>
      <c r="I11" s="21" t="s">
        <v>95</v>
      </c>
      <c r="J11" s="17" t="s">
        <v>134</v>
      </c>
    </row>
    <row r="12" spans="1:12" ht="250">
      <c r="A12" s="17" t="s">
        <v>168</v>
      </c>
      <c r="B12" s="18">
        <v>2016</v>
      </c>
      <c r="C12" s="18" t="s">
        <v>169</v>
      </c>
      <c r="D12" s="18" t="s">
        <v>18</v>
      </c>
      <c r="E12" s="18" t="s">
        <v>88</v>
      </c>
      <c r="F12" s="17" t="s">
        <v>171</v>
      </c>
      <c r="I12" s="21" t="s">
        <v>87</v>
      </c>
      <c r="J12" s="17" t="s">
        <v>170</v>
      </c>
    </row>
    <row r="13" spans="1:12" ht="100">
      <c r="A13" s="17" t="s">
        <v>157</v>
      </c>
      <c r="B13" s="18">
        <v>2015</v>
      </c>
      <c r="C13" s="18" t="s">
        <v>158</v>
      </c>
      <c r="D13" s="18" t="s">
        <v>159</v>
      </c>
      <c r="E13" s="18" t="s">
        <v>88</v>
      </c>
      <c r="F13" s="17" t="s">
        <v>93</v>
      </c>
      <c r="H13" s="18" t="s">
        <v>160</v>
      </c>
      <c r="I13" s="21" t="s">
        <v>95</v>
      </c>
      <c r="J13" s="17" t="s">
        <v>161</v>
      </c>
    </row>
    <row r="14" spans="1:12" ht="125">
      <c r="A14" s="17" t="s">
        <v>124</v>
      </c>
      <c r="B14" s="18">
        <v>2014</v>
      </c>
      <c r="C14" s="18" t="s">
        <v>125</v>
      </c>
      <c r="D14" s="17" t="s">
        <v>126</v>
      </c>
      <c r="E14" s="18" t="s">
        <v>88</v>
      </c>
      <c r="F14" s="17" t="s">
        <v>98</v>
      </c>
      <c r="G14" s="18" t="s">
        <v>127</v>
      </c>
      <c r="I14" s="21" t="s">
        <v>95</v>
      </c>
      <c r="J14" s="17" t="s">
        <v>128</v>
      </c>
      <c r="K14" s="18" t="s">
        <v>129</v>
      </c>
    </row>
    <row r="15" spans="1:12" ht="100">
      <c r="A15" s="17" t="s">
        <v>145</v>
      </c>
      <c r="B15" s="18">
        <v>2014</v>
      </c>
      <c r="C15" s="18" t="s">
        <v>146</v>
      </c>
      <c r="D15" s="18" t="s">
        <v>147</v>
      </c>
      <c r="E15" s="18" t="s">
        <v>88</v>
      </c>
      <c r="F15" s="17" t="s">
        <v>148</v>
      </c>
      <c r="H15" s="18" t="s">
        <v>149</v>
      </c>
      <c r="I15" s="21" t="s">
        <v>87</v>
      </c>
      <c r="J15" s="17" t="s">
        <v>150</v>
      </c>
      <c r="L15" s="17" t="s">
        <v>151</v>
      </c>
    </row>
    <row r="16" spans="1:12" ht="125">
      <c r="A16" s="17" t="s">
        <v>203</v>
      </c>
      <c r="B16" s="18">
        <v>2013</v>
      </c>
      <c r="C16" s="18" t="s">
        <v>206</v>
      </c>
      <c r="D16" s="18" t="s">
        <v>86</v>
      </c>
      <c r="E16" s="18" t="s">
        <v>88</v>
      </c>
      <c r="H16" s="18" t="s">
        <v>204</v>
      </c>
      <c r="I16" s="21" t="s">
        <v>87</v>
      </c>
      <c r="K16" s="18" t="s">
        <v>205</v>
      </c>
    </row>
    <row r="17" spans="1:12" ht="125">
      <c r="A17" s="17" t="s">
        <v>186</v>
      </c>
      <c r="B17" s="18">
        <v>2013</v>
      </c>
      <c r="C17" s="18" t="s">
        <v>187</v>
      </c>
      <c r="D17" s="18" t="s">
        <v>188</v>
      </c>
      <c r="E17" s="18" t="s">
        <v>88</v>
      </c>
      <c r="F17" s="17" t="s">
        <v>98</v>
      </c>
      <c r="G17" s="18" t="s">
        <v>120</v>
      </c>
      <c r="I17" s="21" t="s">
        <v>95</v>
      </c>
      <c r="J17" s="17" t="s">
        <v>189</v>
      </c>
    </row>
    <row r="18" spans="1:12" ht="150">
      <c r="A18" s="17" t="s">
        <v>135</v>
      </c>
      <c r="B18" s="18">
        <v>2013</v>
      </c>
      <c r="C18" s="18" t="s">
        <v>136</v>
      </c>
      <c r="D18" s="18" t="s">
        <v>138</v>
      </c>
      <c r="E18" s="18" t="s">
        <v>88</v>
      </c>
      <c r="F18" s="17" t="s">
        <v>98</v>
      </c>
      <c r="H18" s="18" t="s">
        <v>139</v>
      </c>
      <c r="I18" s="21" t="s">
        <v>95</v>
      </c>
      <c r="J18" s="17" t="s">
        <v>137</v>
      </c>
    </row>
    <row r="19" spans="1:12" ht="75">
      <c r="A19" s="17" t="s">
        <v>230</v>
      </c>
      <c r="B19" s="18">
        <v>2012</v>
      </c>
      <c r="C19" s="18" t="s">
        <v>231</v>
      </c>
      <c r="D19" s="18" t="s">
        <v>121</v>
      </c>
      <c r="E19" s="18" t="s">
        <v>88</v>
      </c>
      <c r="F19" s="17" t="s">
        <v>93</v>
      </c>
      <c r="G19" s="18" t="s">
        <v>120</v>
      </c>
      <c r="H19" s="18" t="s">
        <v>233</v>
      </c>
      <c r="I19" s="21" t="s">
        <v>87</v>
      </c>
      <c r="J19" s="17" t="s">
        <v>232</v>
      </c>
    </row>
    <row r="20" spans="1:12" ht="50">
      <c r="A20" s="17" t="s">
        <v>195</v>
      </c>
      <c r="B20" s="18">
        <v>2010</v>
      </c>
      <c r="C20" s="18" t="s">
        <v>196</v>
      </c>
      <c r="D20" s="18" t="s">
        <v>121</v>
      </c>
      <c r="E20" s="18" t="s">
        <v>88</v>
      </c>
      <c r="F20" s="17" t="s">
        <v>93</v>
      </c>
      <c r="H20" s="18" t="s">
        <v>197</v>
      </c>
      <c r="I20" s="21" t="s">
        <v>95</v>
      </c>
      <c r="J20" s="17" t="s">
        <v>109</v>
      </c>
      <c r="K20" s="18" t="s">
        <v>198</v>
      </c>
    </row>
    <row r="21" spans="1:12" ht="75">
      <c r="A21" s="17" t="s">
        <v>242</v>
      </c>
      <c r="B21" s="18">
        <v>2009</v>
      </c>
      <c r="C21" s="18" t="s">
        <v>243</v>
      </c>
      <c r="D21" s="18" t="s">
        <v>86</v>
      </c>
      <c r="E21" s="18" t="s">
        <v>88</v>
      </c>
      <c r="F21" s="17" t="s">
        <v>244</v>
      </c>
      <c r="I21" s="21" t="s">
        <v>87</v>
      </c>
    </row>
    <row r="22" spans="1:12" ht="75">
      <c r="A22" s="17" t="s">
        <v>234</v>
      </c>
      <c r="B22" s="18">
        <v>2007</v>
      </c>
      <c r="C22" s="18" t="s">
        <v>235</v>
      </c>
      <c r="D22" s="18" t="s">
        <v>86</v>
      </c>
      <c r="E22" s="18" t="s">
        <v>88</v>
      </c>
      <c r="F22" s="17" t="s">
        <v>98</v>
      </c>
      <c r="G22" s="18" t="s">
        <v>237</v>
      </c>
      <c r="I22" s="21" t="s">
        <v>95</v>
      </c>
      <c r="J22" s="17" t="s">
        <v>236</v>
      </c>
    </row>
    <row r="23" spans="1:12" ht="150">
      <c r="A23" s="17" t="s">
        <v>238</v>
      </c>
      <c r="B23" s="18">
        <v>2005</v>
      </c>
      <c r="C23" s="18" t="s">
        <v>239</v>
      </c>
      <c r="D23" s="18" t="s">
        <v>86</v>
      </c>
      <c r="E23" s="18" t="s">
        <v>88</v>
      </c>
      <c r="F23" s="17" t="s">
        <v>98</v>
      </c>
      <c r="G23" s="18" t="s">
        <v>240</v>
      </c>
      <c r="I23" s="21" t="s">
        <v>95</v>
      </c>
      <c r="J23" s="17" t="s">
        <v>241</v>
      </c>
    </row>
    <row r="24" spans="1:12" ht="150">
      <c r="A24" s="17" t="s">
        <v>199</v>
      </c>
      <c r="B24" s="18">
        <v>2004</v>
      </c>
      <c r="C24" s="18" t="s">
        <v>200</v>
      </c>
      <c r="D24" s="18" t="s">
        <v>121</v>
      </c>
      <c r="E24" s="18" t="s">
        <v>88</v>
      </c>
      <c r="F24" s="17" t="s">
        <v>93</v>
      </c>
      <c r="H24" s="18" t="s">
        <v>201</v>
      </c>
      <c r="I24" s="21" t="s">
        <v>95</v>
      </c>
      <c r="J24" s="17" t="s">
        <v>202</v>
      </c>
    </row>
    <row r="25" spans="1:12" ht="100">
      <c r="A25" s="17" t="s">
        <v>190</v>
      </c>
      <c r="B25" s="18">
        <v>2003</v>
      </c>
      <c r="C25" s="18" t="s">
        <v>191</v>
      </c>
      <c r="D25" s="18" t="s">
        <v>86</v>
      </c>
      <c r="E25" s="18" t="s">
        <v>88</v>
      </c>
      <c r="F25" s="17" t="s">
        <v>93</v>
      </c>
      <c r="H25" s="18" t="s">
        <v>193</v>
      </c>
      <c r="I25" s="21" t="s">
        <v>95</v>
      </c>
      <c r="J25" s="17" t="s">
        <v>194</v>
      </c>
    </row>
    <row r="26" spans="1:12" ht="75">
      <c r="A26" s="17" t="s">
        <v>207</v>
      </c>
      <c r="B26" s="18">
        <v>2003</v>
      </c>
      <c r="C26" s="18" t="s">
        <v>208</v>
      </c>
      <c r="D26" s="18" t="s">
        <v>86</v>
      </c>
      <c r="E26" s="18" t="s">
        <v>88</v>
      </c>
      <c r="F26" s="17" t="s">
        <v>110</v>
      </c>
      <c r="I26" s="21" t="s">
        <v>87</v>
      </c>
      <c r="K26" s="18" t="s">
        <v>209</v>
      </c>
    </row>
    <row r="27" spans="1:12" ht="200">
      <c r="A27" s="17" t="s">
        <v>213</v>
      </c>
      <c r="B27" s="18">
        <v>2002</v>
      </c>
      <c r="C27" s="18" t="s">
        <v>214</v>
      </c>
      <c r="D27" s="18" t="s">
        <v>216</v>
      </c>
      <c r="E27" s="18" t="s">
        <v>88</v>
      </c>
      <c r="F27" s="17" t="s">
        <v>215</v>
      </c>
      <c r="H27" s="18" t="s">
        <v>218</v>
      </c>
      <c r="I27" s="21" t="s">
        <v>87</v>
      </c>
      <c r="J27" s="17" t="s">
        <v>217</v>
      </c>
    </row>
    <row r="28" spans="1:12" ht="125">
      <c r="A28" s="17" t="s">
        <v>210</v>
      </c>
      <c r="B28" s="18">
        <v>2001</v>
      </c>
      <c r="C28" s="18" t="s">
        <v>211</v>
      </c>
      <c r="D28" s="18" t="s">
        <v>192</v>
      </c>
      <c r="E28" s="18" t="s">
        <v>88</v>
      </c>
      <c r="F28" s="17" t="s">
        <v>93</v>
      </c>
      <c r="I28" s="21" t="s">
        <v>95</v>
      </c>
      <c r="J28" s="17" t="s">
        <v>212</v>
      </c>
    </row>
    <row r="29" spans="1:12" ht="100">
      <c r="A29" s="17" t="s">
        <v>222</v>
      </c>
      <c r="B29" s="18">
        <v>2001</v>
      </c>
      <c r="C29" s="18" t="s">
        <v>223</v>
      </c>
      <c r="D29" s="18" t="s">
        <v>86</v>
      </c>
      <c r="E29" s="18" t="s">
        <v>88</v>
      </c>
      <c r="F29" s="17" t="s">
        <v>110</v>
      </c>
      <c r="H29" s="18" t="s">
        <v>224</v>
      </c>
      <c r="I29" s="21" t="s">
        <v>95</v>
      </c>
      <c r="J29" s="17" t="s">
        <v>225</v>
      </c>
    </row>
    <row r="30" spans="1:12" ht="150">
      <c r="A30" s="17" t="s">
        <v>219</v>
      </c>
      <c r="B30" s="18">
        <v>2001</v>
      </c>
      <c r="C30" s="18" t="s">
        <v>220</v>
      </c>
      <c r="D30" s="18" t="s">
        <v>86</v>
      </c>
      <c r="E30" s="18" t="s">
        <v>88</v>
      </c>
      <c r="F30" s="17" t="s">
        <v>98</v>
      </c>
      <c r="I30" s="21" t="s">
        <v>95</v>
      </c>
      <c r="J30" s="17" t="s">
        <v>221</v>
      </c>
    </row>
    <row r="31" spans="1:12" ht="225">
      <c r="A31" s="17" t="s">
        <v>245</v>
      </c>
      <c r="B31" s="18">
        <v>1999</v>
      </c>
      <c r="C31" s="18" t="s">
        <v>246</v>
      </c>
      <c r="D31" s="18" t="s">
        <v>192</v>
      </c>
      <c r="E31" s="18" t="s">
        <v>88</v>
      </c>
      <c r="F31" s="17" t="s">
        <v>98</v>
      </c>
      <c r="H31" s="18" t="s">
        <v>247</v>
      </c>
      <c r="I31" s="21" t="s">
        <v>95</v>
      </c>
      <c r="J31" s="17" t="s">
        <v>109</v>
      </c>
    </row>
    <row r="32" spans="1:12" ht="100">
      <c r="A32" s="17" t="s">
        <v>226</v>
      </c>
      <c r="B32" s="18">
        <v>1993</v>
      </c>
      <c r="C32" s="18" t="s">
        <v>227</v>
      </c>
      <c r="D32" s="18" t="s">
        <v>121</v>
      </c>
      <c r="E32" s="18" t="s">
        <v>88</v>
      </c>
      <c r="F32" s="17" t="s">
        <v>98</v>
      </c>
      <c r="H32" s="18" t="s">
        <v>229</v>
      </c>
      <c r="I32" s="21" t="s">
        <v>95</v>
      </c>
      <c r="J32" s="17" t="s">
        <v>179</v>
      </c>
      <c r="L32" s="17" t="s">
        <v>228</v>
      </c>
    </row>
    <row r="33" spans="1:10" ht="125">
      <c r="A33" s="17" t="s">
        <v>162</v>
      </c>
      <c r="B33" s="18">
        <v>1991</v>
      </c>
      <c r="C33" s="18" t="s">
        <v>163</v>
      </c>
      <c r="D33" s="18" t="s">
        <v>164</v>
      </c>
      <c r="E33" s="18" t="s">
        <v>88</v>
      </c>
      <c r="F33" s="17" t="s">
        <v>165</v>
      </c>
      <c r="H33" s="18" t="s">
        <v>166</v>
      </c>
      <c r="I33" s="21" t="s">
        <v>95</v>
      </c>
      <c r="J33" s="17" t="s">
        <v>167</v>
      </c>
    </row>
    <row r="34" spans="1:10" ht="100">
      <c r="A34" s="17" t="s">
        <v>176</v>
      </c>
      <c r="B34" s="18">
        <v>1988</v>
      </c>
      <c r="C34" s="18" t="s">
        <v>177</v>
      </c>
      <c r="D34" s="17" t="s">
        <v>178</v>
      </c>
      <c r="E34" s="18" t="s">
        <v>88</v>
      </c>
      <c r="F34" s="17" t="s">
        <v>93</v>
      </c>
      <c r="H34" s="18" t="s">
        <v>180</v>
      </c>
      <c r="I34" s="21" t="s">
        <v>95</v>
      </c>
      <c r="J34" s="17" t="s">
        <v>179</v>
      </c>
    </row>
  </sheetData>
  <autoFilter ref="A1:L34" xr:uid="{FF8FA721-14B2-A849-916C-5FA411941173}">
    <sortState xmlns:xlrd2="http://schemas.microsoft.com/office/spreadsheetml/2017/richdata2" ref="A2:L34">
      <sortCondition descending="1" ref="B1:B34"/>
    </sortState>
  </autoFilter>
  <pageMargins left="0.7" right="0.7" top="0.75" bottom="0.75" header="0.3" footer="0.3"/>
  <pageSetup paperSize="9" orientation="portrait" horizontalDpi="0" verticalDpi="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D80D17-F88B-0645-88BE-261806FA851B}">
  <dimension ref="A1:J32"/>
  <sheetViews>
    <sheetView topLeftCell="A31" workbookViewId="0">
      <selection activeCell="B20" sqref="B20:B24"/>
    </sheetView>
  </sheetViews>
  <sheetFormatPr baseColWidth="10" defaultRowHeight="16"/>
  <sheetData>
    <row r="1" spans="1:10" ht="21">
      <c r="A1" s="198" t="s">
        <v>879</v>
      </c>
      <c r="B1" s="198"/>
      <c r="C1" s="198"/>
      <c r="D1" s="198"/>
      <c r="E1" s="198"/>
      <c r="F1" s="198"/>
      <c r="G1" s="198"/>
      <c r="H1" s="198"/>
      <c r="I1" s="198"/>
    </row>
    <row r="2" spans="1:10" ht="18">
      <c r="A2" s="199" t="s">
        <v>733</v>
      </c>
      <c r="B2" s="199" t="s">
        <v>796</v>
      </c>
      <c r="C2" s="200" t="s">
        <v>797</v>
      </c>
      <c r="D2" s="200"/>
      <c r="E2" s="200"/>
      <c r="F2" s="200"/>
      <c r="G2" s="200"/>
      <c r="H2" s="200"/>
      <c r="I2" s="200"/>
    </row>
    <row r="3" spans="1:10" ht="18">
      <c r="A3" s="199"/>
      <c r="B3" s="199"/>
      <c r="C3" s="195" t="s">
        <v>798</v>
      </c>
      <c r="D3" s="195"/>
      <c r="E3" s="195"/>
      <c r="F3" s="195"/>
      <c r="G3" s="195"/>
      <c r="H3" s="195"/>
      <c r="I3" s="195"/>
    </row>
    <row r="4" spans="1:10" ht="18">
      <c r="A4" s="199"/>
      <c r="B4" s="199"/>
      <c r="C4" s="200" t="s">
        <v>799</v>
      </c>
      <c r="D4" s="200"/>
      <c r="E4" s="200"/>
      <c r="F4" s="200" t="s">
        <v>800</v>
      </c>
      <c r="G4" s="200"/>
      <c r="H4" s="200"/>
      <c r="I4" s="100" t="s">
        <v>801</v>
      </c>
    </row>
    <row r="5" spans="1:10" ht="18">
      <c r="A5" s="199"/>
      <c r="B5" s="199"/>
      <c r="C5" s="100" t="s">
        <v>802</v>
      </c>
      <c r="D5" s="100" t="s">
        <v>803</v>
      </c>
      <c r="E5" s="100" t="s">
        <v>804</v>
      </c>
      <c r="F5" s="100" t="s">
        <v>805</v>
      </c>
      <c r="G5" s="100" t="s">
        <v>806</v>
      </c>
      <c r="H5" s="100" t="s">
        <v>807</v>
      </c>
      <c r="I5" s="100" t="s">
        <v>808</v>
      </c>
    </row>
    <row r="6" spans="1:10" ht="18">
      <c r="A6" s="101" t="s">
        <v>809</v>
      </c>
      <c r="B6" s="101" t="s">
        <v>810</v>
      </c>
      <c r="C6" s="101">
        <v>16.5</v>
      </c>
      <c r="D6" s="101">
        <v>18</v>
      </c>
      <c r="E6" s="101">
        <v>10</v>
      </c>
      <c r="F6" s="101">
        <v>0.7</v>
      </c>
      <c r="G6" s="101">
        <v>7</v>
      </c>
      <c r="H6" s="101">
        <v>14</v>
      </c>
      <c r="I6" s="101">
        <v>11</v>
      </c>
      <c r="J6" s="142">
        <f>AVERAGE(C6:I6)</f>
        <v>11.028571428571428</v>
      </c>
    </row>
    <row r="7" spans="1:10" ht="18">
      <c r="A7" s="55"/>
      <c r="B7" s="101" t="s">
        <v>818</v>
      </c>
      <c r="C7" s="101">
        <v>18</v>
      </c>
      <c r="D7" s="101">
        <v>23</v>
      </c>
      <c r="E7" s="101">
        <v>9</v>
      </c>
      <c r="F7" s="101">
        <v>8</v>
      </c>
      <c r="G7" s="101">
        <v>15</v>
      </c>
      <c r="H7" s="101">
        <v>19</v>
      </c>
      <c r="I7" s="101">
        <v>15</v>
      </c>
      <c r="J7">
        <f t="shared" ref="J7:J14" si="0">AVERAGE(C7:I7)</f>
        <v>15.285714285714286</v>
      </c>
    </row>
    <row r="8" spans="1:10" ht="18">
      <c r="A8" s="55"/>
      <c r="B8" s="101" t="s">
        <v>826</v>
      </c>
      <c r="C8" s="101">
        <v>29</v>
      </c>
      <c r="D8" s="101">
        <v>49</v>
      </c>
      <c r="E8" s="101">
        <v>33</v>
      </c>
      <c r="F8" s="101">
        <v>34</v>
      </c>
      <c r="G8" s="101">
        <v>36</v>
      </c>
      <c r="H8" s="101">
        <v>50.5</v>
      </c>
      <c r="I8" s="101">
        <v>43</v>
      </c>
      <c r="J8">
        <f t="shared" si="0"/>
        <v>39.214285714285715</v>
      </c>
    </row>
    <row r="9" spans="1:10" ht="18">
      <c r="A9" s="101" t="s">
        <v>834</v>
      </c>
      <c r="B9" s="101" t="s">
        <v>810</v>
      </c>
      <c r="C9" s="101">
        <v>16</v>
      </c>
      <c r="D9" s="101">
        <v>19.5</v>
      </c>
      <c r="E9" s="101">
        <v>7</v>
      </c>
      <c r="F9" s="101">
        <v>0.4</v>
      </c>
      <c r="G9" s="101">
        <v>4</v>
      </c>
      <c r="H9" s="101">
        <v>11</v>
      </c>
      <c r="I9" s="101">
        <v>7.5</v>
      </c>
      <c r="J9" s="142">
        <f t="shared" si="0"/>
        <v>9.3428571428571434</v>
      </c>
    </row>
    <row r="10" spans="1:10" ht="18">
      <c r="A10" s="55"/>
      <c r="B10" s="101" t="s">
        <v>818</v>
      </c>
      <c r="C10" s="101">
        <v>12</v>
      </c>
      <c r="D10" s="101">
        <v>18</v>
      </c>
      <c r="E10" s="101">
        <v>12</v>
      </c>
      <c r="F10" s="101">
        <v>15</v>
      </c>
      <c r="G10" s="101">
        <v>44</v>
      </c>
      <c r="H10" s="101">
        <v>14</v>
      </c>
      <c r="I10" s="101">
        <v>15</v>
      </c>
      <c r="J10">
        <f t="shared" si="0"/>
        <v>18.571428571428573</v>
      </c>
    </row>
    <row r="11" spans="1:10" ht="18">
      <c r="A11" s="55"/>
      <c r="B11" s="101" t="s">
        <v>826</v>
      </c>
      <c r="C11" s="101">
        <v>14.5</v>
      </c>
      <c r="D11" s="101">
        <v>17</v>
      </c>
      <c r="E11" s="101">
        <v>8.5</v>
      </c>
      <c r="F11" s="101">
        <v>18</v>
      </c>
      <c r="G11" s="101">
        <v>19</v>
      </c>
      <c r="H11" s="101">
        <v>13</v>
      </c>
      <c r="I11" s="101">
        <v>9</v>
      </c>
      <c r="J11">
        <f t="shared" si="0"/>
        <v>14.142857142857142</v>
      </c>
    </row>
    <row r="12" spans="1:10" ht="18">
      <c r="A12" s="101" t="s">
        <v>855</v>
      </c>
      <c r="B12" s="101" t="s">
        <v>810</v>
      </c>
      <c r="C12" s="101">
        <v>11</v>
      </c>
      <c r="D12" s="101">
        <v>11</v>
      </c>
      <c r="E12" s="101">
        <v>6</v>
      </c>
      <c r="F12" s="101">
        <v>0.01</v>
      </c>
      <c r="G12" s="101">
        <v>8</v>
      </c>
      <c r="H12" s="101">
        <v>11</v>
      </c>
      <c r="I12" s="101">
        <v>8</v>
      </c>
      <c r="J12" s="142">
        <f t="shared" si="0"/>
        <v>7.8585714285714294</v>
      </c>
    </row>
    <row r="13" spans="1:10" ht="18">
      <c r="A13" s="55"/>
      <c r="B13" s="101" t="s">
        <v>818</v>
      </c>
      <c r="C13" s="101">
        <v>34</v>
      </c>
      <c r="D13" s="101">
        <v>37</v>
      </c>
      <c r="E13" s="101">
        <v>27</v>
      </c>
      <c r="F13" s="101">
        <v>31</v>
      </c>
      <c r="G13" s="101">
        <v>45</v>
      </c>
      <c r="H13" s="101">
        <v>29.5</v>
      </c>
      <c r="I13" s="101">
        <v>23</v>
      </c>
      <c r="J13">
        <f t="shared" si="0"/>
        <v>32.357142857142854</v>
      </c>
    </row>
    <row r="14" spans="1:10" ht="18">
      <c r="A14" s="55"/>
      <c r="B14" s="101" t="s">
        <v>826</v>
      </c>
      <c r="C14" s="101">
        <v>11</v>
      </c>
      <c r="D14" s="101">
        <v>16</v>
      </c>
      <c r="E14" s="101">
        <v>10</v>
      </c>
      <c r="F14" s="101">
        <v>23</v>
      </c>
      <c r="G14" s="101">
        <v>25</v>
      </c>
      <c r="H14" s="101">
        <v>18</v>
      </c>
      <c r="I14" s="101">
        <v>17</v>
      </c>
      <c r="J14">
        <f t="shared" si="0"/>
        <v>17.142857142857142</v>
      </c>
    </row>
    <row r="16" spans="1:10" ht="18">
      <c r="A16" s="102" t="s">
        <v>876</v>
      </c>
    </row>
    <row r="17" spans="1:10" ht="18">
      <c r="A17" s="85" t="s">
        <v>877</v>
      </c>
    </row>
    <row r="19" spans="1:10" ht="21">
      <c r="A19" s="198" t="s">
        <v>880</v>
      </c>
      <c r="B19" s="198"/>
      <c r="C19" s="198"/>
      <c r="D19" s="198"/>
      <c r="E19" s="198"/>
      <c r="F19" s="198"/>
      <c r="G19" s="198"/>
      <c r="H19" s="198"/>
      <c r="I19" s="198"/>
    </row>
    <row r="20" spans="1:10" ht="18">
      <c r="A20" s="199" t="s">
        <v>733</v>
      </c>
      <c r="B20" s="199" t="s">
        <v>796</v>
      </c>
      <c r="C20" s="200" t="s">
        <v>797</v>
      </c>
      <c r="D20" s="200"/>
      <c r="E20" s="200"/>
      <c r="F20" s="200"/>
      <c r="G20" s="200"/>
      <c r="H20" s="200"/>
      <c r="I20" s="200"/>
    </row>
    <row r="21" spans="1:10" ht="18">
      <c r="A21" s="199"/>
      <c r="B21" s="199"/>
      <c r="C21" s="195" t="s">
        <v>798</v>
      </c>
      <c r="D21" s="195"/>
      <c r="E21" s="195"/>
      <c r="F21" s="195"/>
      <c r="G21" s="195"/>
      <c r="H21" s="195"/>
      <c r="I21" s="195"/>
    </row>
    <row r="22" spans="1:10" ht="18">
      <c r="A22" s="199"/>
      <c r="B22" s="199"/>
      <c r="C22" s="200" t="s">
        <v>799</v>
      </c>
      <c r="D22" s="200"/>
      <c r="E22" s="200"/>
      <c r="F22" s="200" t="s">
        <v>800</v>
      </c>
      <c r="G22" s="200"/>
      <c r="H22" s="200"/>
      <c r="I22" s="100" t="s">
        <v>801</v>
      </c>
    </row>
    <row r="23" spans="1:10" ht="18">
      <c r="A23" s="199"/>
      <c r="B23" s="199"/>
      <c r="C23" s="100" t="s">
        <v>802</v>
      </c>
      <c r="D23" s="100" t="s">
        <v>803</v>
      </c>
      <c r="E23" s="100" t="s">
        <v>804</v>
      </c>
      <c r="F23" s="100" t="s">
        <v>805</v>
      </c>
      <c r="G23" s="100" t="s">
        <v>806</v>
      </c>
      <c r="H23" s="100" t="s">
        <v>807</v>
      </c>
      <c r="I23" s="100" t="s">
        <v>808</v>
      </c>
    </row>
    <row r="24" spans="1:10" ht="18">
      <c r="A24" s="101" t="s">
        <v>809</v>
      </c>
      <c r="B24" s="101" t="s">
        <v>810</v>
      </c>
      <c r="C24" s="101">
        <v>5</v>
      </c>
      <c r="D24" s="101">
        <v>8</v>
      </c>
      <c r="E24" s="101">
        <v>15</v>
      </c>
      <c r="F24" s="101">
        <v>0.1</v>
      </c>
      <c r="G24" s="101">
        <v>2</v>
      </c>
      <c r="H24" s="101">
        <v>2</v>
      </c>
      <c r="I24" s="101">
        <v>9</v>
      </c>
      <c r="J24">
        <f>AVERAGE(C24:I24)</f>
        <v>5.8714285714285719</v>
      </c>
    </row>
    <row r="25" spans="1:10" ht="18">
      <c r="A25" s="55"/>
      <c r="B25" s="101" t="s">
        <v>818</v>
      </c>
      <c r="C25" s="101">
        <v>27</v>
      </c>
      <c r="D25" s="101">
        <v>29</v>
      </c>
      <c r="E25" s="101">
        <v>40</v>
      </c>
      <c r="F25" s="101" t="s">
        <v>891</v>
      </c>
      <c r="G25" s="101" t="s">
        <v>892</v>
      </c>
      <c r="H25" s="101" t="s">
        <v>893</v>
      </c>
      <c r="I25" s="101" t="s">
        <v>894</v>
      </c>
      <c r="J25">
        <f t="shared" ref="J25:J32" si="1">AVERAGE(C25:I25)</f>
        <v>32</v>
      </c>
    </row>
    <row r="26" spans="1:10" ht="18">
      <c r="A26" s="55"/>
      <c r="B26" s="101" t="s">
        <v>826</v>
      </c>
      <c r="C26" s="101">
        <v>12</v>
      </c>
      <c r="D26" s="101">
        <v>14</v>
      </c>
      <c r="E26" s="101">
        <v>47</v>
      </c>
      <c r="F26" s="101" t="s">
        <v>898</v>
      </c>
      <c r="G26" s="101" t="s">
        <v>899</v>
      </c>
      <c r="H26" s="101" t="s">
        <v>900</v>
      </c>
      <c r="I26" s="101" t="s">
        <v>901</v>
      </c>
      <c r="J26">
        <f t="shared" si="1"/>
        <v>24.333333333333332</v>
      </c>
    </row>
    <row r="27" spans="1:10" ht="18">
      <c r="A27" s="101" t="s">
        <v>834</v>
      </c>
      <c r="B27" s="101" t="s">
        <v>810</v>
      </c>
      <c r="C27" s="101">
        <v>5</v>
      </c>
      <c r="D27" s="101">
        <v>9</v>
      </c>
      <c r="E27" s="101">
        <v>12</v>
      </c>
      <c r="F27" s="101">
        <v>0.3</v>
      </c>
      <c r="G27" s="101">
        <v>3</v>
      </c>
      <c r="H27" s="101">
        <v>4</v>
      </c>
      <c r="I27" s="101">
        <v>16</v>
      </c>
      <c r="J27">
        <f t="shared" si="1"/>
        <v>7.0428571428571427</v>
      </c>
    </row>
    <row r="28" spans="1:10" ht="18">
      <c r="A28" s="55"/>
      <c r="B28" s="101" t="s">
        <v>818</v>
      </c>
      <c r="C28" s="101">
        <v>28</v>
      </c>
      <c r="D28" s="101">
        <v>28</v>
      </c>
      <c r="E28" s="101">
        <v>35</v>
      </c>
      <c r="F28" s="101" t="s">
        <v>912</v>
      </c>
      <c r="G28" s="101" t="s">
        <v>913</v>
      </c>
      <c r="H28" s="101" t="s">
        <v>914</v>
      </c>
      <c r="I28" s="101" t="s">
        <v>915</v>
      </c>
      <c r="J28">
        <f t="shared" si="1"/>
        <v>30.333333333333332</v>
      </c>
    </row>
    <row r="29" spans="1:10" ht="18">
      <c r="A29" s="55"/>
      <c r="B29" s="101" t="s">
        <v>826</v>
      </c>
      <c r="C29" s="101">
        <v>28</v>
      </c>
      <c r="D29" s="101">
        <v>23</v>
      </c>
      <c r="E29" s="101">
        <v>43</v>
      </c>
      <c r="F29" s="101" t="s">
        <v>919</v>
      </c>
      <c r="G29" s="101" t="s">
        <v>920</v>
      </c>
      <c r="H29" s="101" t="s">
        <v>921</v>
      </c>
      <c r="I29" s="101" t="s">
        <v>922</v>
      </c>
      <c r="J29">
        <f t="shared" si="1"/>
        <v>31.333333333333332</v>
      </c>
    </row>
    <row r="30" spans="1:10" ht="18">
      <c r="A30" s="101" t="s">
        <v>855</v>
      </c>
      <c r="B30" s="101" t="s">
        <v>810</v>
      </c>
      <c r="C30" s="101">
        <v>8</v>
      </c>
      <c r="D30" s="101">
        <v>6</v>
      </c>
      <c r="E30" s="101">
        <v>10</v>
      </c>
      <c r="F30" s="101">
        <v>0.5</v>
      </c>
      <c r="G30" s="101">
        <v>0.4</v>
      </c>
      <c r="H30" s="101">
        <v>2</v>
      </c>
      <c r="I30" s="101">
        <v>8</v>
      </c>
      <c r="J30">
        <f t="shared" si="1"/>
        <v>4.9857142857142858</v>
      </c>
    </row>
    <row r="31" spans="1:10" ht="18">
      <c r="A31" s="55"/>
      <c r="B31" s="101" t="s">
        <v>818</v>
      </c>
      <c r="C31" s="101">
        <v>41</v>
      </c>
      <c r="D31" s="101">
        <v>34.5</v>
      </c>
      <c r="E31" s="101">
        <v>37</v>
      </c>
      <c r="F31" s="101" t="s">
        <v>931</v>
      </c>
      <c r="G31" s="101" t="s">
        <v>932</v>
      </c>
      <c r="H31" s="101" t="s">
        <v>933</v>
      </c>
      <c r="I31" s="101" t="s">
        <v>934</v>
      </c>
      <c r="J31">
        <f t="shared" si="1"/>
        <v>37.5</v>
      </c>
    </row>
    <row r="32" spans="1:10" ht="18">
      <c r="A32" s="55"/>
      <c r="B32" s="101" t="s">
        <v>826</v>
      </c>
      <c r="C32" s="101">
        <v>56</v>
      </c>
      <c r="D32" s="101">
        <v>8</v>
      </c>
      <c r="E32" s="101">
        <v>71</v>
      </c>
      <c r="F32" s="101" t="s">
        <v>938</v>
      </c>
      <c r="G32" s="101" t="s">
        <v>939</v>
      </c>
      <c r="H32" s="101" t="s">
        <v>940</v>
      </c>
      <c r="I32" s="101" t="s">
        <v>941</v>
      </c>
      <c r="J32">
        <f t="shared" si="1"/>
        <v>45</v>
      </c>
    </row>
  </sheetData>
  <mergeCells count="14">
    <mergeCell ref="A19:I19"/>
    <mergeCell ref="A20:A23"/>
    <mergeCell ref="B20:B23"/>
    <mergeCell ref="C20:I20"/>
    <mergeCell ref="C21:I21"/>
    <mergeCell ref="C22:E22"/>
    <mergeCell ref="F22:H22"/>
    <mergeCell ref="A1:I1"/>
    <mergeCell ref="A2:A5"/>
    <mergeCell ref="B2:B5"/>
    <mergeCell ref="C2:I2"/>
    <mergeCell ref="C3:I3"/>
    <mergeCell ref="C4:E4"/>
    <mergeCell ref="F4:H4"/>
  </mergeCells>
  <pageMargins left="0.7" right="0.7" top="0.75" bottom="0.75" header="0.3" footer="0.3"/>
  <pageSetup paperSize="9" orientation="portrait" horizontalDpi="0" verticalDpi="0"/>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B2434-7F8F-704A-B4D9-911589CAE805}">
  <sheetPr filterMode="1"/>
  <dimension ref="A1:U82"/>
  <sheetViews>
    <sheetView zoomScale="134" workbookViewId="0">
      <pane ySplit="1" topLeftCell="A40" activePane="bottomLeft" state="frozen"/>
      <selection pane="bottomLeft" activeCell="E88" sqref="E88"/>
    </sheetView>
  </sheetViews>
  <sheetFormatPr baseColWidth="10" defaultRowHeight="16"/>
  <cols>
    <col min="1" max="2" width="14" style="43" customWidth="1"/>
    <col min="3" max="3" width="21.6640625" style="43" customWidth="1"/>
    <col min="4" max="5" width="23.83203125" style="48" customWidth="1"/>
    <col min="6" max="6" width="25.6640625" style="43" customWidth="1"/>
    <col min="7" max="7" width="25" style="43" customWidth="1"/>
    <col min="8" max="10" width="21.83203125" style="43" customWidth="1"/>
    <col min="11" max="11" width="28.1640625" style="43" customWidth="1"/>
    <col min="12" max="12" width="25.5" style="43" customWidth="1"/>
    <col min="13" max="13" width="23.83203125" style="43" customWidth="1"/>
    <col min="14" max="16384" width="10.83203125" style="43"/>
  </cols>
  <sheetData>
    <row r="1" spans="1:21" s="45" customFormat="1" ht="23" customHeight="1">
      <c r="A1" s="51" t="s">
        <v>362</v>
      </c>
      <c r="B1" s="51"/>
      <c r="C1" s="51" t="s">
        <v>1650</v>
      </c>
      <c r="D1" s="47" t="s">
        <v>1651</v>
      </c>
      <c r="E1" s="47"/>
      <c r="F1" s="45" t="s">
        <v>370</v>
      </c>
      <c r="G1" s="45" t="s">
        <v>371</v>
      </c>
      <c r="H1" s="51" t="s">
        <v>372</v>
      </c>
      <c r="I1" s="51"/>
      <c r="J1" s="51"/>
      <c r="K1" s="51" t="s">
        <v>1610</v>
      </c>
      <c r="L1" s="45" t="s">
        <v>1612</v>
      </c>
      <c r="M1" s="51" t="s">
        <v>1611</v>
      </c>
      <c r="N1" s="51"/>
      <c r="P1" s="51"/>
      <c r="Q1" s="51"/>
      <c r="T1" s="51"/>
      <c r="U1" s="51"/>
    </row>
    <row r="2" spans="1:21" hidden="1">
      <c r="A2" s="44" t="s">
        <v>364</v>
      </c>
      <c r="B2" s="44" t="s">
        <v>1652</v>
      </c>
      <c r="C2" s="44">
        <v>20</v>
      </c>
      <c r="D2" s="48">
        <v>0.25</v>
      </c>
      <c r="F2" s="49">
        <v>0.71201666666666663</v>
      </c>
      <c r="G2" s="49">
        <v>0.68930000000000002</v>
      </c>
      <c r="H2" s="49">
        <v>0.25869172709359434</v>
      </c>
      <c r="I2" s="49"/>
      <c r="J2" s="49"/>
      <c r="K2" s="43" t="e">
        <f>6.112*EXP(17.67*#REF!/(#REF!+243.5))</f>
        <v>#REF!</v>
      </c>
      <c r="L2" s="43" t="e">
        <f>#REF!*K2</f>
        <v>#REF!</v>
      </c>
      <c r="M2" s="49" t="e">
        <f>L2*1000/(461.5*(#REF!+273.15))</f>
        <v>#REF!</v>
      </c>
      <c r="O2" s="43" t="s">
        <v>1613</v>
      </c>
    </row>
    <row r="3" spans="1:21" hidden="1">
      <c r="A3" s="44" t="s">
        <v>364</v>
      </c>
      <c r="B3" s="44" t="s">
        <v>1652</v>
      </c>
      <c r="C3" s="44">
        <v>20</v>
      </c>
      <c r="D3" s="48">
        <v>0.3</v>
      </c>
      <c r="F3" s="49">
        <v>0.41506666666666669</v>
      </c>
      <c r="G3" s="49">
        <v>0.42</v>
      </c>
      <c r="H3" s="49">
        <v>8.2627178740815238E-2</v>
      </c>
      <c r="I3" s="49"/>
      <c r="J3" s="49"/>
      <c r="K3" s="43" t="e">
        <f>6.112*EXP(17.67*#REF!/(#REF!+243.5))</f>
        <v>#REF!</v>
      </c>
      <c r="L3" s="43" t="e">
        <f>#REF!*K3</f>
        <v>#REF!</v>
      </c>
      <c r="M3" s="49" t="e">
        <f>L3*1000/(461.5*(#REF!+273.15))</f>
        <v>#REF!</v>
      </c>
    </row>
    <row r="4" spans="1:21" hidden="1">
      <c r="A4" s="44" t="s">
        <v>364</v>
      </c>
      <c r="B4" s="44" t="s">
        <v>1653</v>
      </c>
      <c r="C4" s="44">
        <v>22</v>
      </c>
      <c r="D4" s="48">
        <v>0.4</v>
      </c>
      <c r="F4" s="49">
        <v>7.5010500000000002</v>
      </c>
      <c r="G4" s="49">
        <v>7.6029999999999998</v>
      </c>
      <c r="H4" s="49">
        <v>1.1323772441196405</v>
      </c>
      <c r="I4" s="49"/>
      <c r="J4" s="49"/>
      <c r="K4" s="43" t="e">
        <f>6.112*EXP(17.67*#REF!/(#REF!+243.5))</f>
        <v>#REF!</v>
      </c>
      <c r="L4" s="43" t="e">
        <f>#REF!*K4</f>
        <v>#REF!</v>
      </c>
      <c r="M4" s="49" t="e">
        <f>L4*1000/(461.5*(#REF!+273.15))</f>
        <v>#REF!</v>
      </c>
    </row>
    <row r="5" spans="1:21" hidden="1">
      <c r="A5" s="44" t="s">
        <v>364</v>
      </c>
      <c r="B5" s="44" t="s">
        <v>1653</v>
      </c>
      <c r="C5" s="44">
        <v>22</v>
      </c>
      <c r="D5" s="48">
        <v>0.5</v>
      </c>
      <c r="F5" s="50">
        <v>28.7773167</v>
      </c>
      <c r="G5" s="49">
        <v>28.037849999999999</v>
      </c>
      <c r="H5" s="49">
        <v>3.4870268490028091</v>
      </c>
      <c r="I5" s="49"/>
      <c r="J5" s="49"/>
      <c r="K5" s="43" t="e">
        <f>6.112*EXP(17.67*#REF!/(#REF!+243.5))</f>
        <v>#REF!</v>
      </c>
      <c r="L5" s="43" t="e">
        <f>#REF!*K5</f>
        <v>#REF!</v>
      </c>
      <c r="M5" s="49" t="e">
        <f>L5*1000/(461.5*(#REF!+273.15))</f>
        <v>#REF!</v>
      </c>
    </row>
    <row r="6" spans="1:21" hidden="1">
      <c r="A6" s="44" t="s">
        <v>364</v>
      </c>
      <c r="B6" s="44" t="s">
        <v>1653</v>
      </c>
      <c r="C6" s="44">
        <v>22</v>
      </c>
      <c r="D6" s="48">
        <v>0.55000000000000004</v>
      </c>
      <c r="F6" s="49">
        <v>50.463549999999998</v>
      </c>
      <c r="G6" s="49">
        <v>52.18085</v>
      </c>
      <c r="H6" s="49">
        <v>8.9491189700000007</v>
      </c>
      <c r="I6" s="49"/>
      <c r="J6" s="49"/>
      <c r="K6" s="43" t="e">
        <f>6.112*EXP(17.67*#REF!/(#REF!+243.5))</f>
        <v>#REF!</v>
      </c>
      <c r="L6" s="43" t="e">
        <f>#REF!*K6</f>
        <v>#REF!</v>
      </c>
      <c r="M6" s="49" t="e">
        <f>L6*1000/(461.5*(#REF!+273.15))</f>
        <v>#REF!</v>
      </c>
    </row>
    <row r="7" spans="1:21" hidden="1">
      <c r="A7" s="44" t="s">
        <v>364</v>
      </c>
      <c r="B7" s="44" t="s">
        <v>1653</v>
      </c>
      <c r="C7" s="44">
        <v>22</v>
      </c>
      <c r="D7" s="48">
        <v>0.65</v>
      </c>
      <c r="E7" s="48">
        <f>AVERAGE(F7:F8)</f>
        <v>48.373533350000002</v>
      </c>
      <c r="F7" s="49">
        <v>49.296916699999997</v>
      </c>
      <c r="G7" s="49">
        <v>49.806199999999997</v>
      </c>
      <c r="H7" s="49">
        <v>5.3510760700000004</v>
      </c>
      <c r="I7" s="49"/>
      <c r="J7" s="49"/>
      <c r="K7" s="43" t="e">
        <f>6.112*EXP(17.67*#REF!/(#REF!+243.5))</f>
        <v>#REF!</v>
      </c>
      <c r="L7" s="43" t="e">
        <f>#REF!*K7</f>
        <v>#REF!</v>
      </c>
      <c r="M7" s="49" t="e">
        <f>L7*1000/(461.5*(#REF!+273.15))</f>
        <v>#REF!</v>
      </c>
    </row>
    <row r="8" spans="1:21" hidden="1">
      <c r="A8" s="44" t="s">
        <v>364</v>
      </c>
      <c r="B8" s="44" t="s">
        <v>1653</v>
      </c>
      <c r="C8" s="44">
        <v>23</v>
      </c>
      <c r="D8" s="48">
        <v>0.65</v>
      </c>
      <c r="F8" s="49">
        <v>47.450150000000001</v>
      </c>
      <c r="G8" s="49">
        <v>46.013249999999999</v>
      </c>
      <c r="H8" s="49">
        <v>8.7553740399999995</v>
      </c>
      <c r="I8" s="49"/>
      <c r="J8" s="49"/>
      <c r="K8" s="43" t="e">
        <f>6.112*EXP(17.67*#REF!/(#REF!+243.5))</f>
        <v>#REF!</v>
      </c>
      <c r="L8" s="43" t="e">
        <f>#REF!*K8</f>
        <v>#REF!</v>
      </c>
      <c r="M8" s="49" t="e">
        <f>L8*1000/(461.5*(#REF!+273.15))</f>
        <v>#REF!</v>
      </c>
    </row>
    <row r="9" spans="1:21" hidden="1">
      <c r="A9" s="44" t="s">
        <v>364</v>
      </c>
      <c r="B9" s="44" t="s">
        <v>1652</v>
      </c>
      <c r="C9" s="44">
        <v>21</v>
      </c>
      <c r="D9" s="48">
        <v>0.75</v>
      </c>
      <c r="F9" s="49">
        <v>62.752200000000002</v>
      </c>
      <c r="G9" s="49">
        <v>63.375300000000003</v>
      </c>
      <c r="H9" s="49">
        <v>5.5595182000000003</v>
      </c>
      <c r="I9" s="49"/>
      <c r="J9" s="49"/>
      <c r="K9" s="43" t="e">
        <f>6.112*EXP(17.67*#REF!/(#REF!+243.5))</f>
        <v>#REF!</v>
      </c>
      <c r="L9" s="43" t="e">
        <f>#REF!*K9</f>
        <v>#REF!</v>
      </c>
      <c r="M9" s="49" t="e">
        <f>L9*1000/(461.5*(#REF!+273.15))</f>
        <v>#REF!</v>
      </c>
    </row>
    <row r="10" spans="1:21" hidden="1">
      <c r="A10" s="44" t="s">
        <v>365</v>
      </c>
      <c r="B10" s="44" t="s">
        <v>1652</v>
      </c>
      <c r="C10" s="44">
        <v>20</v>
      </c>
      <c r="D10" s="46">
        <v>0.25</v>
      </c>
      <c r="E10" s="46"/>
      <c r="F10" s="52">
        <v>0.96506670000000006</v>
      </c>
      <c r="G10" s="52">
        <v>0.96074999999999999</v>
      </c>
      <c r="H10" s="52">
        <v>0.37506080000000003</v>
      </c>
      <c r="I10" s="52"/>
      <c r="J10" s="52"/>
      <c r="K10" s="43" t="e">
        <f>6.112*EXP(17.67*#REF!/(#REF!+243.5))</f>
        <v>#REF!</v>
      </c>
      <c r="L10" s="43" t="e">
        <f>#REF!*K10</f>
        <v>#REF!</v>
      </c>
      <c r="M10" s="49" t="e">
        <f>L10*1000/(461.5*(#REF!+273.15))</f>
        <v>#REF!</v>
      </c>
    </row>
    <row r="11" spans="1:21" hidden="1">
      <c r="A11" s="44" t="s">
        <v>365</v>
      </c>
      <c r="B11" s="44" t="s">
        <v>1653</v>
      </c>
      <c r="C11" s="44">
        <v>23</v>
      </c>
      <c r="D11" s="46">
        <v>0.3</v>
      </c>
      <c r="E11" s="46"/>
      <c r="F11" s="52">
        <v>1.37845</v>
      </c>
      <c r="G11" s="52">
        <v>1.1565000000000001</v>
      </c>
      <c r="H11" s="52">
        <v>0.82057210000000003</v>
      </c>
      <c r="I11" s="52"/>
      <c r="J11" s="52"/>
      <c r="K11" s="43" t="e">
        <f>6.112*EXP(17.67*#REF!/(#REF!+243.5))</f>
        <v>#REF!</v>
      </c>
      <c r="L11" s="43" t="e">
        <f>#REF!*K11</f>
        <v>#REF!</v>
      </c>
      <c r="M11" s="49" t="e">
        <f>L11*1000/(461.5*(#REF!+273.15))</f>
        <v>#REF!</v>
      </c>
    </row>
    <row r="12" spans="1:21" hidden="1">
      <c r="A12" s="44" t="s">
        <v>365</v>
      </c>
      <c r="B12" s="44" t="s">
        <v>1653</v>
      </c>
      <c r="C12" s="44">
        <v>23</v>
      </c>
      <c r="D12" s="46">
        <v>0.4</v>
      </c>
      <c r="E12" s="46"/>
      <c r="F12" s="52">
        <v>4.8168167000000004</v>
      </c>
      <c r="G12" s="52">
        <v>5.2470499999999998</v>
      </c>
      <c r="H12" s="52">
        <v>0.96156799999999998</v>
      </c>
      <c r="I12" s="52"/>
      <c r="J12" s="52"/>
      <c r="K12" s="43" t="e">
        <f>6.112*EXP(17.67*#REF!/(#REF!+243.5))</f>
        <v>#REF!</v>
      </c>
      <c r="L12" s="43" t="e">
        <f>#REF!*K12</f>
        <v>#REF!</v>
      </c>
      <c r="M12" s="49" t="e">
        <f>L12*1000/(461.5*(#REF!+273.15))</f>
        <v>#REF!</v>
      </c>
    </row>
    <row r="13" spans="1:21" hidden="1">
      <c r="A13" s="44" t="s">
        <v>365</v>
      </c>
      <c r="B13" s="44" t="s">
        <v>1653</v>
      </c>
      <c r="C13" s="44">
        <v>23</v>
      </c>
      <c r="D13" s="46">
        <v>0.5</v>
      </c>
      <c r="E13" s="46"/>
      <c r="F13" s="52">
        <v>19.136183299999999</v>
      </c>
      <c r="G13" s="52">
        <v>20.579550000000001</v>
      </c>
      <c r="H13" s="52">
        <v>5.3619095999999997</v>
      </c>
      <c r="I13" s="52"/>
      <c r="J13" s="52"/>
      <c r="K13" s="43" t="e">
        <f>6.112*EXP(17.67*#REF!/(#REF!+243.5))</f>
        <v>#REF!</v>
      </c>
      <c r="L13" s="43" t="e">
        <f>#REF!*K13</f>
        <v>#REF!</v>
      </c>
      <c r="M13" s="49" t="e">
        <f>L13*1000/(461.5*(#REF!+273.15))</f>
        <v>#REF!</v>
      </c>
    </row>
    <row r="14" spans="1:21" hidden="1">
      <c r="A14" s="44" t="s">
        <v>365</v>
      </c>
      <c r="B14" s="44" t="s">
        <v>1653</v>
      </c>
      <c r="C14" s="44">
        <v>23</v>
      </c>
      <c r="D14" s="46">
        <v>0.55000000000000004</v>
      </c>
      <c r="E14" s="46"/>
      <c r="F14" s="52">
        <v>23.005849999999999</v>
      </c>
      <c r="G14" s="52">
        <v>22.582049999999999</v>
      </c>
      <c r="H14" s="52">
        <v>5.6532185999999998</v>
      </c>
      <c r="I14" s="52"/>
      <c r="J14" s="52"/>
      <c r="K14" s="43" t="e">
        <f>6.112*EXP(17.67*#REF!/(#REF!+243.5))</f>
        <v>#REF!</v>
      </c>
      <c r="L14" s="43" t="e">
        <f>#REF!*K14</f>
        <v>#REF!</v>
      </c>
      <c r="M14" s="49" t="e">
        <f>L14*1000/(461.5*(#REF!+273.15))</f>
        <v>#REF!</v>
      </c>
    </row>
    <row r="15" spans="1:21" hidden="1">
      <c r="A15" s="44" t="s">
        <v>365</v>
      </c>
      <c r="B15" s="44" t="s">
        <v>1653</v>
      </c>
      <c r="C15" s="44">
        <v>23</v>
      </c>
      <c r="D15" s="46">
        <v>0.65</v>
      </c>
      <c r="E15" s="46">
        <f>AVERAGE(F15:F16)</f>
        <v>32.983583349999996</v>
      </c>
      <c r="F15" s="52">
        <v>24.60005</v>
      </c>
      <c r="G15" s="52">
        <v>24.608250000000002</v>
      </c>
      <c r="H15" s="52">
        <v>2.0024362999999998</v>
      </c>
      <c r="I15" s="52"/>
      <c r="J15" s="52"/>
      <c r="K15" s="43" t="e">
        <f>6.112*EXP(17.67*#REF!/(#REF!+243.5))</f>
        <v>#REF!</v>
      </c>
      <c r="L15" s="43" t="e">
        <f>#REF!*K15</f>
        <v>#REF!</v>
      </c>
      <c r="M15" s="49" t="e">
        <f>L15*1000/(461.5*(#REF!+273.15))</f>
        <v>#REF!</v>
      </c>
    </row>
    <row r="16" spans="1:21" hidden="1">
      <c r="A16" s="44" t="s">
        <v>365</v>
      </c>
      <c r="B16" s="44" t="s">
        <v>1653</v>
      </c>
      <c r="C16" s="44">
        <v>23</v>
      </c>
      <c r="D16" s="46">
        <v>0.65</v>
      </c>
      <c r="E16" s="46">
        <v>32.983583349999996</v>
      </c>
      <c r="F16" s="52">
        <v>41.367116699999997</v>
      </c>
      <c r="G16" s="52">
        <v>37.435400000000001</v>
      </c>
      <c r="H16" s="52">
        <v>8.2302169000000003</v>
      </c>
      <c r="I16" s="52"/>
      <c r="J16" s="52"/>
      <c r="K16" s="43" t="e">
        <f>6.112*EXP(17.67*#REF!/(#REF!+243.5))</f>
        <v>#REF!</v>
      </c>
      <c r="L16" s="43" t="e">
        <f>#REF!*K16</f>
        <v>#REF!</v>
      </c>
      <c r="M16" s="49" t="e">
        <f>L16*1000/(461.5*(#REF!+273.15))</f>
        <v>#REF!</v>
      </c>
    </row>
    <row r="17" spans="1:13" hidden="1">
      <c r="A17" s="44" t="s">
        <v>365</v>
      </c>
      <c r="B17" s="44" t="s">
        <v>1652</v>
      </c>
      <c r="C17" s="44">
        <v>21</v>
      </c>
      <c r="D17" s="46">
        <v>0.75</v>
      </c>
      <c r="E17" s="46"/>
      <c r="F17" s="52">
        <v>25.5549167</v>
      </c>
      <c r="G17" s="52">
        <v>24.490400000000001</v>
      </c>
      <c r="H17" s="52">
        <v>7.3155647999999998</v>
      </c>
      <c r="I17" s="52"/>
      <c r="J17" s="52"/>
      <c r="K17" s="43" t="e">
        <f>6.112*EXP(17.67*#REF!/(#REF!+243.5))</f>
        <v>#REF!</v>
      </c>
      <c r="L17" s="43" t="e">
        <f>#REF!*K17</f>
        <v>#REF!</v>
      </c>
      <c r="M17" s="49" t="e">
        <f>L17*1000/(461.5*(#REF!+273.15))</f>
        <v>#REF!</v>
      </c>
    </row>
    <row r="18" spans="1:13" hidden="1">
      <c r="A18" s="44" t="s">
        <v>365</v>
      </c>
      <c r="B18" s="44" t="s">
        <v>1653</v>
      </c>
      <c r="C18" s="44">
        <v>22</v>
      </c>
      <c r="D18" s="46">
        <v>0.85</v>
      </c>
      <c r="E18" s="46"/>
      <c r="F18" s="52">
        <v>22.233699999999999</v>
      </c>
      <c r="G18" s="52">
        <v>22.047999999999998</v>
      </c>
      <c r="H18" s="52">
        <v>1.3994413999999999</v>
      </c>
      <c r="I18" s="52"/>
      <c r="J18" s="52"/>
      <c r="K18" s="43" t="e">
        <f>6.112*EXP(17.67*#REF!/(#REF!+243.5))</f>
        <v>#REF!</v>
      </c>
      <c r="L18" s="43" t="e">
        <f>#REF!*K18</f>
        <v>#REF!</v>
      </c>
      <c r="M18" s="49" t="e">
        <f>L18*1000/(461.5*(#REF!+273.15))</f>
        <v>#REF!</v>
      </c>
    </row>
    <row r="19" spans="1:13" hidden="1">
      <c r="A19" s="44" t="s">
        <v>368</v>
      </c>
      <c r="B19" s="44" t="s">
        <v>1653</v>
      </c>
      <c r="C19" s="44">
        <v>23</v>
      </c>
      <c r="D19" s="46">
        <v>0.25</v>
      </c>
      <c r="E19" s="46"/>
      <c r="F19" s="49">
        <v>5.2551500000000004</v>
      </c>
      <c r="G19" s="49">
        <v>5.7550999999999997</v>
      </c>
      <c r="H19" s="49">
        <v>1.6530187000000001</v>
      </c>
      <c r="I19" s="49"/>
      <c r="J19" s="49"/>
      <c r="K19" s="43" t="e">
        <f>6.112*EXP(17.67*#REF!/(#REF!+243.5))</f>
        <v>#REF!</v>
      </c>
      <c r="L19" s="43" t="e">
        <f>#REF!*K19</f>
        <v>#REF!</v>
      </c>
      <c r="M19" s="49" t="e">
        <f>L19*1000/(461.5*(#REF!+273.15))</f>
        <v>#REF!</v>
      </c>
    </row>
    <row r="20" spans="1:13" hidden="1">
      <c r="A20" s="44" t="s">
        <v>368</v>
      </c>
      <c r="B20" s="44" t="s">
        <v>1652</v>
      </c>
      <c r="C20" s="44">
        <v>20</v>
      </c>
      <c r="D20" s="48">
        <v>0.3</v>
      </c>
      <c r="F20" s="49">
        <v>0.69478329999999999</v>
      </c>
      <c r="G20" s="49">
        <v>0.70040000000000002</v>
      </c>
      <c r="H20" s="49">
        <v>0.27812209999999998</v>
      </c>
      <c r="I20" s="49"/>
      <c r="J20" s="49"/>
      <c r="K20" s="43" t="e">
        <f>6.112*EXP(17.67*#REF!/(#REF!+243.5))</f>
        <v>#REF!</v>
      </c>
      <c r="L20" s="43" t="e">
        <f>#REF!*K20</f>
        <v>#REF!</v>
      </c>
      <c r="M20" s="49" t="e">
        <f>L20*1000/(461.5*(#REF!+273.15))</f>
        <v>#REF!</v>
      </c>
    </row>
    <row r="21" spans="1:13" hidden="1">
      <c r="A21" s="44" t="s">
        <v>368</v>
      </c>
      <c r="B21" s="44" t="s">
        <v>1653</v>
      </c>
      <c r="C21" s="44">
        <v>23</v>
      </c>
      <c r="D21" s="46">
        <v>0.4</v>
      </c>
      <c r="E21" s="46"/>
      <c r="F21" s="49">
        <v>6.6057600000000001</v>
      </c>
      <c r="G21" s="49">
        <v>6.9345999999999997</v>
      </c>
      <c r="H21" s="49">
        <v>0.5967481</v>
      </c>
      <c r="I21" s="49"/>
      <c r="J21" s="49"/>
      <c r="K21" s="43" t="e">
        <f>6.112*EXP(17.67*#REF!/(#REF!+243.5))</f>
        <v>#REF!</v>
      </c>
      <c r="L21" s="43" t="e">
        <f>#REF!*K21</f>
        <v>#REF!</v>
      </c>
      <c r="M21" s="49" t="e">
        <f>L21*1000/(461.5*(#REF!+273.15))</f>
        <v>#REF!</v>
      </c>
    </row>
    <row r="22" spans="1:13" hidden="1">
      <c r="A22" s="44" t="s">
        <v>368</v>
      </c>
      <c r="B22" s="44" t="s">
        <v>1653</v>
      </c>
      <c r="C22" s="44">
        <v>23</v>
      </c>
      <c r="D22" s="46">
        <v>0.5</v>
      </c>
      <c r="E22" s="46"/>
      <c r="F22" s="49">
        <v>24.414899999999999</v>
      </c>
      <c r="G22" s="49">
        <v>25.6739</v>
      </c>
      <c r="H22" s="49">
        <v>2.5197869000000002</v>
      </c>
      <c r="I22" s="49"/>
      <c r="J22" s="49"/>
      <c r="K22" s="43" t="e">
        <f>6.112*EXP(17.67*#REF!/(#REF!+243.5))</f>
        <v>#REF!</v>
      </c>
      <c r="L22" s="43" t="e">
        <f>#REF!*K22</f>
        <v>#REF!</v>
      </c>
      <c r="M22" s="49" t="e">
        <f>L22*1000/(461.5*(#REF!+273.15))</f>
        <v>#REF!</v>
      </c>
    </row>
    <row r="23" spans="1:13" hidden="1">
      <c r="A23" s="44" t="s">
        <v>368</v>
      </c>
      <c r="B23" s="44" t="s">
        <v>1653</v>
      </c>
      <c r="C23" s="44">
        <v>24</v>
      </c>
      <c r="D23" s="46">
        <v>0.55000000000000004</v>
      </c>
      <c r="E23" s="46"/>
      <c r="F23" s="49">
        <v>30.312266699999999</v>
      </c>
      <c r="G23" s="49">
        <v>30.151299999999999</v>
      </c>
      <c r="H23" s="49">
        <v>3.0945708999999999</v>
      </c>
      <c r="I23" s="49"/>
      <c r="J23" s="49"/>
      <c r="K23" s="43" t="e">
        <f>6.112*EXP(17.67*#REF!/(#REF!+243.5))</f>
        <v>#REF!</v>
      </c>
      <c r="L23" s="43" t="e">
        <f>#REF!*K23</f>
        <v>#REF!</v>
      </c>
      <c r="M23" s="49" t="e">
        <f>L23*1000/(461.5*(#REF!+273.15))</f>
        <v>#REF!</v>
      </c>
    </row>
    <row r="24" spans="1:13" hidden="1">
      <c r="A24" s="44" t="s">
        <v>368</v>
      </c>
      <c r="B24" s="44" t="s">
        <v>1653</v>
      </c>
      <c r="C24" s="44">
        <v>23</v>
      </c>
      <c r="D24" s="46">
        <v>0.65</v>
      </c>
      <c r="E24" s="46">
        <f>AVERAGE(F24:F25)</f>
        <v>31.791633350000001</v>
      </c>
      <c r="F24" s="49">
        <v>26.078716700000001</v>
      </c>
      <c r="G24" s="49">
        <v>25.62735</v>
      </c>
      <c r="H24" s="49">
        <v>4.0489861999999999</v>
      </c>
      <c r="I24" s="49"/>
      <c r="J24" s="49"/>
      <c r="K24" s="43" t="e">
        <f>6.112*EXP(17.67*#REF!/(#REF!+243.5))</f>
        <v>#REF!</v>
      </c>
      <c r="L24" s="43" t="e">
        <f>#REF!*K24</f>
        <v>#REF!</v>
      </c>
      <c r="M24" s="49" t="e">
        <f>L24*1000/(461.5*(#REF!+273.15))</f>
        <v>#REF!</v>
      </c>
    </row>
    <row r="25" spans="1:13" hidden="1">
      <c r="A25" s="44" t="s">
        <v>368</v>
      </c>
      <c r="B25" s="44" t="s">
        <v>1653</v>
      </c>
      <c r="C25" s="44">
        <v>24</v>
      </c>
      <c r="D25" s="46">
        <v>0.65</v>
      </c>
      <c r="E25" s="46">
        <v>31.791633350000001</v>
      </c>
      <c r="F25" s="49">
        <v>37.504550000000002</v>
      </c>
      <c r="G25" s="49">
        <v>38.375749999999996</v>
      </c>
      <c r="H25" s="49">
        <v>3.4023430000000001</v>
      </c>
      <c r="I25" s="49"/>
      <c r="J25" s="49"/>
      <c r="K25" s="43" t="e">
        <f>6.112*EXP(17.67*#REF!/(#REF!+243.5))</f>
        <v>#REF!</v>
      </c>
      <c r="L25" s="43" t="e">
        <f>#REF!*K25</f>
        <v>#REF!</v>
      </c>
      <c r="M25" s="49" t="e">
        <f>L25*1000/(461.5*(#REF!+273.15))</f>
        <v>#REF!</v>
      </c>
    </row>
    <row r="26" spans="1:13" hidden="1">
      <c r="A26" s="44" t="s">
        <v>368</v>
      </c>
      <c r="B26" s="44" t="s">
        <v>1653</v>
      </c>
      <c r="C26" s="44">
        <v>22</v>
      </c>
      <c r="D26" s="46">
        <v>0.75</v>
      </c>
      <c r="E26" s="46"/>
      <c r="F26" s="49">
        <v>43.040933299999999</v>
      </c>
      <c r="G26" s="49">
        <v>43.293050000000001</v>
      </c>
      <c r="H26" s="49">
        <v>4.4061361000000003</v>
      </c>
      <c r="I26" s="49"/>
      <c r="J26" s="49"/>
      <c r="K26" s="43" t="e">
        <f>6.112*EXP(17.67*#REF!/(#REF!+243.5))</f>
        <v>#REF!</v>
      </c>
      <c r="L26" s="43" t="e">
        <f>#REF!*K26</f>
        <v>#REF!</v>
      </c>
      <c r="M26" s="49" t="e">
        <f>L26*1000/(461.5*(#REF!+273.15))</f>
        <v>#REF!</v>
      </c>
    </row>
    <row r="27" spans="1:13" hidden="1">
      <c r="A27" s="44" t="s">
        <v>368</v>
      </c>
      <c r="B27" s="44" t="s">
        <v>1653</v>
      </c>
      <c r="C27" s="44">
        <v>22</v>
      </c>
      <c r="D27" s="46">
        <v>0.85</v>
      </c>
      <c r="E27" s="46"/>
      <c r="F27" s="49">
        <v>35.365966700000001</v>
      </c>
      <c r="G27" s="49">
        <v>32.5809</v>
      </c>
      <c r="H27" s="49">
        <v>5.8881258000000001</v>
      </c>
      <c r="I27" s="49"/>
      <c r="J27" s="49"/>
      <c r="K27" s="43" t="e">
        <f>6.112*EXP(17.67*#REF!/(#REF!+243.5))</f>
        <v>#REF!</v>
      </c>
      <c r="L27" s="43" t="e">
        <f>#REF!*K27</f>
        <v>#REF!</v>
      </c>
      <c r="M27" s="49" t="e">
        <f>L27*1000/(461.5*(#REF!+273.15))</f>
        <v>#REF!</v>
      </c>
    </row>
    <row r="28" spans="1:13" hidden="1">
      <c r="A28" s="43" t="s">
        <v>367</v>
      </c>
      <c r="B28" s="44" t="s">
        <v>1652</v>
      </c>
      <c r="C28" s="43">
        <v>20</v>
      </c>
      <c r="D28" s="48">
        <v>0.25</v>
      </c>
      <c r="E28" s="48">
        <f>AVERAGE(F28:F29)</f>
        <v>0.53833335000000004</v>
      </c>
      <c r="F28" s="49">
        <v>0.52</v>
      </c>
      <c r="G28" s="49">
        <v>0.46500000000000002</v>
      </c>
      <c r="H28" s="49">
        <v>0.1378405</v>
      </c>
      <c r="I28" s="49"/>
      <c r="J28" s="49"/>
      <c r="K28" s="43" t="e">
        <f>6.112*EXP(17.67*#REF!/(#REF!+243.5))</f>
        <v>#REF!</v>
      </c>
      <c r="L28" s="43" t="e">
        <f>#REF!*K28</f>
        <v>#REF!</v>
      </c>
      <c r="M28" s="49" t="e">
        <f>L28*1000/(461.5*(#REF!+273.15))</f>
        <v>#REF!</v>
      </c>
    </row>
    <row r="29" spans="1:13" hidden="1">
      <c r="A29" s="43" t="s">
        <v>367</v>
      </c>
      <c r="B29" s="44" t="s">
        <v>1652</v>
      </c>
      <c r="C29" s="43">
        <v>20</v>
      </c>
      <c r="D29" s="48">
        <v>0.25</v>
      </c>
      <c r="E29" s="48">
        <f>AVERAGE(F29:F30)</f>
        <v>0.54083334999999999</v>
      </c>
      <c r="F29" s="49">
        <v>0.55666669999999996</v>
      </c>
      <c r="G29" s="49">
        <v>0.53</v>
      </c>
      <c r="H29" s="49">
        <v>0.14486779999999999</v>
      </c>
      <c r="I29" s="49"/>
      <c r="J29" s="49"/>
      <c r="K29" s="43" t="e">
        <f>6.112*EXP(17.67*#REF!/(#REF!+243.5))</f>
        <v>#REF!</v>
      </c>
      <c r="L29" s="43" t="e">
        <f>#REF!*K29</f>
        <v>#REF!</v>
      </c>
      <c r="M29" s="49" t="e">
        <f>L29*1000/(461.5*(#REF!+273.15))</f>
        <v>#REF!</v>
      </c>
    </row>
    <row r="30" spans="1:13" hidden="1">
      <c r="A30" s="43" t="s">
        <v>367</v>
      </c>
      <c r="B30" s="44" t="s">
        <v>1653</v>
      </c>
      <c r="C30" s="43">
        <v>24</v>
      </c>
      <c r="D30" s="48">
        <v>0.25</v>
      </c>
      <c r="F30" s="49">
        <v>0.52500000000000002</v>
      </c>
      <c r="G30" s="49">
        <v>0.54</v>
      </c>
      <c r="H30" s="49">
        <v>0.1157152</v>
      </c>
      <c r="I30" s="49"/>
      <c r="J30" s="49"/>
      <c r="K30" s="43" t="e">
        <f>6.112*EXP(17.67*#REF!/(#REF!+243.5))</f>
        <v>#REF!</v>
      </c>
      <c r="L30" s="43" t="e">
        <f>#REF!*K30</f>
        <v>#REF!</v>
      </c>
      <c r="M30" s="49" t="e">
        <f>L30*1000/(461.5*(#REF!+273.15))</f>
        <v>#REF!</v>
      </c>
    </row>
    <row r="31" spans="1:13" hidden="1">
      <c r="A31" s="43" t="s">
        <v>367</v>
      </c>
      <c r="B31" s="44" t="s">
        <v>1652</v>
      </c>
      <c r="C31" s="43">
        <v>20</v>
      </c>
      <c r="D31" s="48">
        <v>0.3</v>
      </c>
      <c r="F31" s="49">
        <v>1.59426</v>
      </c>
      <c r="G31" s="49">
        <v>1.302</v>
      </c>
      <c r="H31" s="49">
        <v>0.46146999999999999</v>
      </c>
      <c r="I31" s="49"/>
      <c r="J31" s="49"/>
      <c r="K31" s="43" t="e">
        <f>6.112*EXP(17.67*#REF!/(#REF!+243.5))</f>
        <v>#REF!</v>
      </c>
      <c r="L31" s="43" t="e">
        <f>#REF!*K31</f>
        <v>#REF!</v>
      </c>
      <c r="M31" s="49" t="e">
        <f>L31*1000/(461.5*(#REF!+273.15))</f>
        <v>#REF!</v>
      </c>
    </row>
    <row r="32" spans="1:13" hidden="1">
      <c r="A32" s="43" t="s">
        <v>367</v>
      </c>
      <c r="B32" s="44" t="s">
        <v>1653</v>
      </c>
      <c r="C32" s="43">
        <v>23</v>
      </c>
      <c r="D32" s="48">
        <v>0.3</v>
      </c>
      <c r="E32" s="48">
        <f>AVERAGE(F32:F33)</f>
        <v>1.2984166500000001</v>
      </c>
      <c r="F32" s="49">
        <v>0.86798330000000001</v>
      </c>
      <c r="G32" s="49">
        <v>0.84430000000000005</v>
      </c>
      <c r="H32" s="49">
        <v>0.1519462</v>
      </c>
      <c r="I32" s="49"/>
      <c r="J32" s="49"/>
      <c r="K32" s="43" t="e">
        <f>6.112*EXP(17.67*#REF!/(#REF!+243.5))</f>
        <v>#REF!</v>
      </c>
      <c r="L32" s="43" t="e">
        <f>#REF!*K32</f>
        <v>#REF!</v>
      </c>
      <c r="M32" s="49" t="e">
        <f>L32*1000/(461.5*(#REF!+273.15))</f>
        <v>#REF!</v>
      </c>
    </row>
    <row r="33" spans="1:13" hidden="1">
      <c r="A33" s="43" t="s">
        <v>367</v>
      </c>
      <c r="B33" s="44" t="s">
        <v>1653</v>
      </c>
      <c r="C33" s="43">
        <v>24</v>
      </c>
      <c r="D33" s="48">
        <v>0.3</v>
      </c>
      <c r="E33" s="48">
        <v>1.2984166500000001</v>
      </c>
      <c r="F33" s="49">
        <v>1.72885</v>
      </c>
      <c r="G33" s="49">
        <v>1.5649999999999999</v>
      </c>
      <c r="H33" s="49">
        <v>0.92147869999999998</v>
      </c>
      <c r="I33" s="49"/>
      <c r="J33" s="49"/>
      <c r="K33" s="43" t="e">
        <f>6.112*EXP(17.67*#REF!/(#REF!+243.5))</f>
        <v>#REF!</v>
      </c>
      <c r="L33" s="43" t="e">
        <f>#REF!*K33</f>
        <v>#REF!</v>
      </c>
      <c r="M33" s="49" t="e">
        <f>L33*1000/(461.5*(#REF!+273.15))</f>
        <v>#REF!</v>
      </c>
    </row>
    <row r="34" spans="1:13" hidden="1">
      <c r="A34" s="43" t="s">
        <v>367</v>
      </c>
      <c r="B34" s="44" t="s">
        <v>1653</v>
      </c>
      <c r="C34" s="43">
        <v>22</v>
      </c>
      <c r="D34" s="48">
        <v>0.4</v>
      </c>
      <c r="E34" s="48">
        <f>AVERAGE(F34:F36)</f>
        <v>4.8703611333333336</v>
      </c>
      <c r="F34" s="49">
        <v>5.7614999999999998</v>
      </c>
      <c r="G34" s="49">
        <v>5.9033499999999997</v>
      </c>
      <c r="H34" s="49">
        <v>0.98647300000000004</v>
      </c>
      <c r="I34" s="49"/>
      <c r="J34" s="49"/>
      <c r="K34" s="43" t="e">
        <f>6.112*EXP(17.67*#REF!/(#REF!+243.5))</f>
        <v>#REF!</v>
      </c>
      <c r="L34" s="43" t="e">
        <f>#REF!*K34</f>
        <v>#REF!</v>
      </c>
      <c r="M34" s="49" t="e">
        <f>L34*1000/(461.5*(#REF!+273.15))</f>
        <v>#REF!</v>
      </c>
    </row>
    <row r="35" spans="1:13" hidden="1">
      <c r="A35" s="43" t="s">
        <v>367</v>
      </c>
      <c r="B35" s="44" t="s">
        <v>1653</v>
      </c>
      <c r="C35" s="43">
        <v>23</v>
      </c>
      <c r="D35" s="48">
        <v>0.4</v>
      </c>
      <c r="E35" s="48">
        <v>4.8703611333333336</v>
      </c>
      <c r="F35" s="49">
        <v>7.3075666999999997</v>
      </c>
      <c r="G35" s="49">
        <v>7.2681500000000003</v>
      </c>
      <c r="H35" s="49">
        <v>1.2636018</v>
      </c>
      <c r="I35" s="49"/>
      <c r="J35" s="49"/>
      <c r="K35" s="43" t="e">
        <f>6.112*EXP(17.67*#REF!/(#REF!+243.5))</f>
        <v>#REF!</v>
      </c>
      <c r="L35" s="43" t="e">
        <f>#REF!*K35</f>
        <v>#REF!</v>
      </c>
      <c r="M35" s="49" t="e">
        <f>L35*1000/(461.5*(#REF!+273.15))</f>
        <v>#REF!</v>
      </c>
    </row>
    <row r="36" spans="1:13" hidden="1">
      <c r="A36" s="43" t="s">
        <v>367</v>
      </c>
      <c r="B36" s="44" t="s">
        <v>1653</v>
      </c>
      <c r="C36" s="43">
        <v>24</v>
      </c>
      <c r="D36" s="48">
        <v>0.4</v>
      </c>
      <c r="E36" s="48">
        <v>4.8703611333333336</v>
      </c>
      <c r="F36" s="49">
        <v>1.5420167</v>
      </c>
      <c r="G36" s="49">
        <v>1.2779499999999999</v>
      </c>
      <c r="H36" s="49">
        <v>0.53872880000000001</v>
      </c>
      <c r="I36" s="49"/>
      <c r="J36" s="49"/>
      <c r="K36" s="43" t="e">
        <f>6.112*EXP(17.67*#REF!/(#REF!+243.5))</f>
        <v>#REF!</v>
      </c>
      <c r="L36" s="43" t="e">
        <f>#REF!*K36</f>
        <v>#REF!</v>
      </c>
      <c r="M36" s="49" t="e">
        <f>L36*1000/(461.5*(#REF!+273.15))</f>
        <v>#REF!</v>
      </c>
    </row>
    <row r="37" spans="1:13" hidden="1">
      <c r="A37" s="43" t="s">
        <v>367</v>
      </c>
      <c r="B37" s="44" t="s">
        <v>1653</v>
      </c>
      <c r="C37" s="43">
        <v>23</v>
      </c>
      <c r="D37" s="48">
        <v>0.5</v>
      </c>
      <c r="E37" s="48">
        <f>AVERAGE(F37:F39)</f>
        <v>18.354370566666667</v>
      </c>
      <c r="F37" s="49">
        <v>10.628425</v>
      </c>
      <c r="G37" s="49">
        <v>11.60065</v>
      </c>
      <c r="H37" s="49">
        <v>3.9190084999999999</v>
      </c>
      <c r="I37" s="49"/>
      <c r="J37" s="49"/>
      <c r="K37" s="43" t="e">
        <f>6.112*EXP(17.67*#REF!/(#REF!+243.5))</f>
        <v>#REF!</v>
      </c>
      <c r="L37" s="43" t="e">
        <f>#REF!*K37</f>
        <v>#REF!</v>
      </c>
      <c r="M37" s="49" t="e">
        <f>L37*1000/(461.5*(#REF!+273.15))</f>
        <v>#REF!</v>
      </c>
    </row>
    <row r="38" spans="1:13" hidden="1">
      <c r="A38" s="43" t="s">
        <v>367</v>
      </c>
      <c r="B38" s="44" t="s">
        <v>1653</v>
      </c>
      <c r="C38" s="43">
        <v>23</v>
      </c>
      <c r="D38" s="48">
        <v>0.5</v>
      </c>
      <c r="E38" s="48">
        <v>18.354370566666667</v>
      </c>
      <c r="F38" s="49">
        <v>17.953766699999999</v>
      </c>
      <c r="G38" s="49">
        <v>17.227799999999998</v>
      </c>
      <c r="H38" s="49">
        <v>2.7008163999999999</v>
      </c>
      <c r="I38" s="49"/>
      <c r="J38" s="49"/>
      <c r="K38" s="43" t="e">
        <f>6.112*EXP(17.67*#REF!/(#REF!+243.5))</f>
        <v>#REF!</v>
      </c>
      <c r="L38" s="43" t="e">
        <f>#REF!*K38</f>
        <v>#REF!</v>
      </c>
      <c r="M38" s="49" t="e">
        <f>L38*1000/(461.5*(#REF!+273.15))</f>
        <v>#REF!</v>
      </c>
    </row>
    <row r="39" spans="1:13" hidden="1">
      <c r="A39" s="43" t="s">
        <v>367</v>
      </c>
      <c r="B39" s="44" t="s">
        <v>1653</v>
      </c>
      <c r="C39" s="43">
        <v>23</v>
      </c>
      <c r="D39" s="48">
        <v>0.5</v>
      </c>
      <c r="E39" s="48">
        <v>18.354370566666667</v>
      </c>
      <c r="F39" s="49">
        <v>26.480920000000001</v>
      </c>
      <c r="G39" s="49">
        <v>26.054099999999998</v>
      </c>
      <c r="H39" s="49">
        <v>2.2752330000000001</v>
      </c>
      <c r="I39" s="49"/>
      <c r="J39" s="49"/>
      <c r="K39" s="43" t="e">
        <f>6.112*EXP(17.67*#REF!/(#REF!+243.5))</f>
        <v>#REF!</v>
      </c>
      <c r="L39" s="43" t="e">
        <f>#REF!*K39</f>
        <v>#REF!</v>
      </c>
      <c r="M39" s="49" t="e">
        <f>L39*1000/(461.5*(#REF!+273.15))</f>
        <v>#REF!</v>
      </c>
    </row>
    <row r="40" spans="1:13">
      <c r="A40" s="43" t="s">
        <v>367</v>
      </c>
      <c r="B40" s="44" t="s">
        <v>1653</v>
      </c>
      <c r="C40" s="43">
        <v>23</v>
      </c>
      <c r="D40" s="48">
        <v>0.55000000000000004</v>
      </c>
      <c r="E40" s="48">
        <f>AVERAGE(F40:F42)</f>
        <v>55.685346700000004</v>
      </c>
      <c r="F40" s="49">
        <v>61.359183299999998</v>
      </c>
      <c r="G40" s="49">
        <v>61.517600000000002</v>
      </c>
      <c r="H40" s="49">
        <v>4.6949880999999998</v>
      </c>
      <c r="I40" s="49"/>
      <c r="J40" s="49"/>
      <c r="K40" s="43" t="e">
        <f>6.112*EXP(17.67*#REF!/(#REF!+243.5))</f>
        <v>#REF!</v>
      </c>
      <c r="L40" s="43" t="e">
        <f>#REF!*K40</f>
        <v>#REF!</v>
      </c>
      <c r="M40" s="49" t="e">
        <f>L40*1000/(461.5*(#REF!+273.15))</f>
        <v>#REF!</v>
      </c>
    </row>
    <row r="41" spans="1:13">
      <c r="A41" s="43" t="s">
        <v>367</v>
      </c>
      <c r="B41" s="44" t="s">
        <v>1653</v>
      </c>
      <c r="C41" s="43">
        <v>23</v>
      </c>
      <c r="D41" s="48">
        <v>0.55000000000000004</v>
      </c>
      <c r="E41" s="48">
        <v>55.685346699999997</v>
      </c>
      <c r="F41" s="49">
        <v>58.019174999999997</v>
      </c>
      <c r="G41" s="49">
        <v>55.523299999999999</v>
      </c>
      <c r="H41" s="49">
        <v>6.4230907999999998</v>
      </c>
      <c r="I41" s="49"/>
      <c r="J41" s="49"/>
      <c r="K41" s="43" t="e">
        <f>6.112*EXP(17.67*#REF!/(#REF!+243.5))</f>
        <v>#REF!</v>
      </c>
      <c r="L41" s="43" t="e">
        <f>#REF!*K41</f>
        <v>#REF!</v>
      </c>
      <c r="M41" s="49" t="e">
        <f>L41*1000/(461.5*(#REF!+273.15))</f>
        <v>#REF!</v>
      </c>
    </row>
    <row r="42" spans="1:13">
      <c r="A42" s="43" t="s">
        <v>367</v>
      </c>
      <c r="B42" s="44" t="s">
        <v>1653</v>
      </c>
      <c r="C42" s="43">
        <v>23</v>
      </c>
      <c r="D42" s="48">
        <v>0.55000000000000004</v>
      </c>
      <c r="E42" s="48">
        <v>55.685346700000004</v>
      </c>
      <c r="F42" s="49">
        <v>47.677681800000002</v>
      </c>
      <c r="G42" s="49">
        <v>47.503799999999998</v>
      </c>
      <c r="H42" s="49">
        <v>9.1631783000000002</v>
      </c>
      <c r="I42" s="49"/>
      <c r="J42" s="49"/>
      <c r="K42" s="43" t="e">
        <f>6.112*EXP(17.67*#REF!/(#REF!+243.5))</f>
        <v>#REF!</v>
      </c>
      <c r="L42" s="43" t="e">
        <f>#REF!*K42</f>
        <v>#REF!</v>
      </c>
      <c r="M42" s="49" t="e">
        <f>L42*1000/(461.5*(#REF!+273.15))</f>
        <v>#REF!</v>
      </c>
    </row>
    <row r="43" spans="1:13" hidden="1">
      <c r="A43" s="43" t="s">
        <v>367</v>
      </c>
      <c r="B43" s="44" t="s">
        <v>1652</v>
      </c>
      <c r="C43" s="43">
        <v>20</v>
      </c>
      <c r="D43" s="48">
        <v>0.65</v>
      </c>
      <c r="F43" s="49">
        <v>71.009450000000001</v>
      </c>
      <c r="G43" s="49">
        <v>75.600449999999995</v>
      </c>
      <c r="H43" s="49">
        <v>10.1785064</v>
      </c>
      <c r="I43" s="49"/>
      <c r="J43" s="49"/>
      <c r="K43" s="43" t="e">
        <f>6.112*EXP(17.67*#REF!/(#REF!+243.5))</f>
        <v>#REF!</v>
      </c>
      <c r="L43" s="43" t="e">
        <f>#REF!*K43</f>
        <v>#REF!</v>
      </c>
      <c r="M43" s="49" t="e">
        <f>L43*1000/(461.5*(#REF!+273.15))</f>
        <v>#REF!</v>
      </c>
    </row>
    <row r="44" spans="1:13" hidden="1">
      <c r="A44" s="43" t="s">
        <v>367</v>
      </c>
      <c r="B44" s="44" t="s">
        <v>1653</v>
      </c>
      <c r="C44" s="43">
        <v>22</v>
      </c>
      <c r="D44" s="48">
        <v>0.65</v>
      </c>
      <c r="E44" s="48">
        <f>AVERAGE(F44:F46)</f>
        <v>56.057365866666665</v>
      </c>
      <c r="F44" s="49">
        <v>52.268414300000003</v>
      </c>
      <c r="G44" s="49">
        <v>53.226900000000001</v>
      </c>
      <c r="H44" s="49">
        <v>9.0330841999999993</v>
      </c>
      <c r="I44" s="49"/>
      <c r="J44" s="49"/>
      <c r="K44" s="43" t="e">
        <f>6.112*EXP(17.67*#REF!/(#REF!+243.5))</f>
        <v>#REF!</v>
      </c>
      <c r="L44" s="43" t="e">
        <f>#REF!*K44</f>
        <v>#REF!</v>
      </c>
      <c r="M44" s="49" t="e">
        <f>L44*1000/(461.5*(#REF!+273.15))</f>
        <v>#REF!</v>
      </c>
    </row>
    <row r="45" spans="1:13" hidden="1">
      <c r="A45" s="43" t="s">
        <v>367</v>
      </c>
      <c r="B45" s="44" t="s">
        <v>1653</v>
      </c>
      <c r="C45" s="43">
        <v>23</v>
      </c>
      <c r="D45" s="48">
        <v>0.65</v>
      </c>
      <c r="E45" s="48">
        <v>56.057365866666665</v>
      </c>
      <c r="F45" s="49">
        <v>51.217883299999997</v>
      </c>
      <c r="G45" s="49">
        <v>52.392249999999997</v>
      </c>
      <c r="H45" s="49">
        <v>5.1762256000000004</v>
      </c>
      <c r="I45" s="49"/>
      <c r="J45" s="49"/>
      <c r="K45" s="43" t="e">
        <f>6.112*EXP(17.67*#REF!/(#REF!+243.5))</f>
        <v>#REF!</v>
      </c>
      <c r="L45" s="43" t="e">
        <f>#REF!*K45</f>
        <v>#REF!</v>
      </c>
      <c r="M45" s="49" t="e">
        <f>L45*1000/(461.5*(#REF!+273.15))</f>
        <v>#REF!</v>
      </c>
    </row>
    <row r="46" spans="1:13" hidden="1">
      <c r="A46" s="43" t="s">
        <v>367</v>
      </c>
      <c r="B46" s="44" t="s">
        <v>1653</v>
      </c>
      <c r="C46" s="43">
        <v>23</v>
      </c>
      <c r="D46" s="48">
        <v>0.65</v>
      </c>
      <c r="E46" s="48">
        <v>56.057365866666665</v>
      </c>
      <c r="F46" s="49">
        <v>64.6858</v>
      </c>
      <c r="G46" s="49">
        <v>67.446950000000001</v>
      </c>
      <c r="H46" s="49">
        <v>9.1983929999999994</v>
      </c>
      <c r="I46" s="49"/>
      <c r="J46" s="49"/>
      <c r="K46" s="43" t="e">
        <f>6.112*EXP(17.67*#REF!/(#REF!+243.5))</f>
        <v>#REF!</v>
      </c>
      <c r="L46" s="43" t="e">
        <f>#REF!*K46</f>
        <v>#REF!</v>
      </c>
      <c r="M46" s="49" t="e">
        <f>L46*1000/(461.5*(#REF!+273.15))</f>
        <v>#REF!</v>
      </c>
    </row>
    <row r="47" spans="1:13" hidden="1">
      <c r="A47" s="43" t="s">
        <v>367</v>
      </c>
      <c r="B47" s="44" t="s">
        <v>1653</v>
      </c>
      <c r="C47" s="43">
        <v>22</v>
      </c>
      <c r="D47" s="48">
        <v>0.75</v>
      </c>
      <c r="E47" s="48">
        <f>AVERAGE(F47:F50)</f>
        <v>55.453450000000004</v>
      </c>
      <c r="F47" s="49">
        <v>43.358466700000001</v>
      </c>
      <c r="G47" s="49">
        <v>41.301400000000001</v>
      </c>
      <c r="H47" s="49">
        <v>6.9771593000000003</v>
      </c>
      <c r="I47" s="49"/>
      <c r="J47" s="49"/>
      <c r="K47" s="43" t="e">
        <f>6.112*EXP(17.67*#REF!/(#REF!+243.5))</f>
        <v>#REF!</v>
      </c>
      <c r="L47" s="43" t="e">
        <f>#REF!*K47</f>
        <v>#REF!</v>
      </c>
      <c r="M47" s="49" t="e">
        <f>L47*1000/(461.5*(#REF!+273.15))</f>
        <v>#REF!</v>
      </c>
    </row>
    <row r="48" spans="1:13" hidden="1">
      <c r="A48" s="43" t="s">
        <v>367</v>
      </c>
      <c r="B48" s="44" t="s">
        <v>1653</v>
      </c>
      <c r="C48" s="43">
        <v>23</v>
      </c>
      <c r="D48" s="48">
        <v>0.75</v>
      </c>
      <c r="E48" s="48">
        <v>55.453450000000004</v>
      </c>
      <c r="F48" s="49">
        <v>57.726483299999998</v>
      </c>
      <c r="G48" s="49">
        <v>56.305599999999998</v>
      </c>
      <c r="H48" s="49">
        <v>3.5020280000000001</v>
      </c>
      <c r="I48" s="49"/>
      <c r="J48" s="49"/>
      <c r="K48" s="43" t="e">
        <f>6.112*EXP(17.67*#REF!/(#REF!+243.5))</f>
        <v>#REF!</v>
      </c>
      <c r="L48" s="43" t="e">
        <f>#REF!*K48</f>
        <v>#REF!</v>
      </c>
      <c r="M48" s="49" t="e">
        <f>L48*1000/(461.5*(#REF!+273.15))</f>
        <v>#REF!</v>
      </c>
    </row>
    <row r="49" spans="1:13" hidden="1">
      <c r="A49" s="43" t="s">
        <v>367</v>
      </c>
      <c r="B49" s="44" t="s">
        <v>1653</v>
      </c>
      <c r="C49" s="43">
        <v>23</v>
      </c>
      <c r="D49" s="48">
        <v>0.75</v>
      </c>
      <c r="E49" s="48">
        <v>55.453450000000004</v>
      </c>
      <c r="F49" s="49">
        <v>67.663449999999997</v>
      </c>
      <c r="G49" s="49">
        <v>69.251499999999993</v>
      </c>
      <c r="H49" s="49">
        <v>5.0415638999999999</v>
      </c>
      <c r="I49" s="49"/>
      <c r="J49" s="49"/>
      <c r="K49" s="43" t="e">
        <f>6.112*EXP(17.67*#REF!/(#REF!+243.5))</f>
        <v>#REF!</v>
      </c>
      <c r="L49" s="43" t="e">
        <f>#REF!*K49</f>
        <v>#REF!</v>
      </c>
      <c r="M49" s="49" t="e">
        <f>L49*1000/(461.5*(#REF!+273.15))</f>
        <v>#REF!</v>
      </c>
    </row>
    <row r="50" spans="1:13" hidden="1">
      <c r="A50" s="43" t="s">
        <v>367</v>
      </c>
      <c r="B50" s="44" t="s">
        <v>1653</v>
      </c>
      <c r="C50" s="43">
        <v>23</v>
      </c>
      <c r="D50" s="48">
        <v>0.75</v>
      </c>
      <c r="E50" s="48">
        <v>55.453450000000004</v>
      </c>
      <c r="F50" s="49">
        <v>53.065399999999997</v>
      </c>
      <c r="G50" s="49">
        <v>51.743499999999997</v>
      </c>
      <c r="H50" s="49">
        <v>6.2772005999999996</v>
      </c>
      <c r="I50" s="49"/>
      <c r="J50" s="49"/>
      <c r="K50" s="43" t="e">
        <f>6.112*EXP(17.67*#REF!/(#REF!+243.5))</f>
        <v>#REF!</v>
      </c>
      <c r="L50" s="43" t="e">
        <f>#REF!*K50</f>
        <v>#REF!</v>
      </c>
      <c r="M50" s="49" t="e">
        <f>L50*1000/(461.5*(#REF!+273.15))</f>
        <v>#REF!</v>
      </c>
    </row>
    <row r="51" spans="1:13" hidden="1">
      <c r="A51" s="43" t="s">
        <v>367</v>
      </c>
      <c r="B51" s="44" t="s">
        <v>1653</v>
      </c>
      <c r="C51" s="43">
        <v>22</v>
      </c>
      <c r="D51" s="48">
        <v>0.85</v>
      </c>
      <c r="E51" s="48">
        <f>AVERAGE(F51:F53)</f>
        <v>46.476763133333328</v>
      </c>
      <c r="F51" s="49">
        <v>40.2803167</v>
      </c>
      <c r="G51" s="49">
        <v>40.074800000000003</v>
      </c>
      <c r="H51" s="49">
        <v>3.8038626</v>
      </c>
      <c r="I51" s="49"/>
      <c r="J51" s="49"/>
      <c r="K51" s="43" t="e">
        <f>6.112*EXP(17.67*#REF!/(#REF!+243.5))</f>
        <v>#REF!</v>
      </c>
      <c r="L51" s="43" t="e">
        <f>#REF!*K51</f>
        <v>#REF!</v>
      </c>
      <c r="M51" s="49" t="e">
        <f>L51*1000/(461.5*(#REF!+273.15))</f>
        <v>#REF!</v>
      </c>
    </row>
    <row r="52" spans="1:13" hidden="1">
      <c r="A52" s="43" t="s">
        <v>367</v>
      </c>
      <c r="B52" s="44" t="s">
        <v>1653</v>
      </c>
      <c r="C52" s="43">
        <v>23</v>
      </c>
      <c r="D52" s="48">
        <v>0.85</v>
      </c>
      <c r="E52" s="48">
        <v>46.476763133333328</v>
      </c>
      <c r="F52" s="49">
        <v>55.163909099999998</v>
      </c>
      <c r="G52" s="49">
        <v>54.627600000000001</v>
      </c>
      <c r="H52" s="49">
        <v>15.854593599999999</v>
      </c>
      <c r="I52" s="49"/>
      <c r="J52" s="49"/>
      <c r="K52" s="43" t="e">
        <f>6.112*EXP(17.67*#REF!/(#REF!+243.5))</f>
        <v>#REF!</v>
      </c>
      <c r="L52" s="43" t="e">
        <f>#REF!*K52</f>
        <v>#REF!</v>
      </c>
      <c r="M52" s="49" t="e">
        <f>L52*1000/(461.5*(#REF!+273.15))</f>
        <v>#REF!</v>
      </c>
    </row>
    <row r="53" spans="1:13" hidden="1">
      <c r="A53" s="43" t="s">
        <v>367</v>
      </c>
      <c r="B53" s="44" t="s">
        <v>1653</v>
      </c>
      <c r="C53" s="43">
        <v>23</v>
      </c>
      <c r="D53" s="48">
        <v>0.85</v>
      </c>
      <c r="E53" s="48">
        <v>46.476763133333328</v>
      </c>
      <c r="F53" s="49">
        <v>43.986063600000001</v>
      </c>
      <c r="G53" s="49">
        <v>43.603200000000001</v>
      </c>
      <c r="H53" s="49">
        <v>4.1083895999999998</v>
      </c>
      <c r="I53" s="49"/>
      <c r="J53" s="49"/>
      <c r="K53" s="43" t="e">
        <f>6.112*EXP(17.67*#REF!/(#REF!+243.5))</f>
        <v>#REF!</v>
      </c>
      <c r="L53" s="43" t="e">
        <f>#REF!*K53</f>
        <v>#REF!</v>
      </c>
      <c r="M53" s="49" t="e">
        <f>L53*1000/(461.5*(#REF!+273.15))</f>
        <v>#REF!</v>
      </c>
    </row>
    <row r="54" spans="1:13" hidden="1">
      <c r="A54" s="43" t="s">
        <v>366</v>
      </c>
      <c r="B54" s="44" t="s">
        <v>1652</v>
      </c>
      <c r="C54" s="43">
        <v>20</v>
      </c>
      <c r="D54" s="48">
        <v>0.25</v>
      </c>
      <c r="F54" s="49">
        <v>2.4211787</v>
      </c>
      <c r="G54" s="49">
        <v>1.8348068</v>
      </c>
      <c r="H54" s="49">
        <v>1.6475641000000001</v>
      </c>
      <c r="I54" s="49"/>
      <c r="J54" s="49"/>
      <c r="K54" s="43" t="e">
        <f>6.112*EXP(17.67*#REF!/(#REF!+243.5))</f>
        <v>#REF!</v>
      </c>
      <c r="L54" s="43" t="e">
        <f>#REF!*K54</f>
        <v>#REF!</v>
      </c>
      <c r="M54" s="49" t="e">
        <f>L54*1000/(461.5*(#REF!+273.15))</f>
        <v>#REF!</v>
      </c>
    </row>
    <row r="55" spans="1:13" hidden="1">
      <c r="A55" s="43" t="s">
        <v>366</v>
      </c>
      <c r="B55" s="44" t="s">
        <v>1652</v>
      </c>
      <c r="C55" s="43">
        <v>20</v>
      </c>
      <c r="D55" s="48">
        <v>0.25</v>
      </c>
      <c r="F55" s="49">
        <v>0.84203349999999999</v>
      </c>
      <c r="G55" s="49">
        <v>0.72944350000000002</v>
      </c>
      <c r="H55" s="49">
        <v>0.29191220000000001</v>
      </c>
      <c r="I55" s="49"/>
      <c r="J55" s="49"/>
      <c r="K55" s="43" t="e">
        <f>6.112*EXP(17.67*#REF!/(#REF!+243.5))</f>
        <v>#REF!</v>
      </c>
      <c r="L55" s="43" t="e">
        <f>#REF!*K55</f>
        <v>#REF!</v>
      </c>
      <c r="M55" s="49" t="e">
        <f>L55*1000/(461.5*(#REF!+273.15))</f>
        <v>#REF!</v>
      </c>
    </row>
    <row r="56" spans="1:13" hidden="1">
      <c r="A56" s="43" t="s">
        <v>366</v>
      </c>
      <c r="B56" s="44" t="s">
        <v>1653</v>
      </c>
      <c r="C56" s="43">
        <v>23</v>
      </c>
      <c r="D56" s="48">
        <v>0.25</v>
      </c>
      <c r="F56" s="49">
        <v>1.3937113000000001</v>
      </c>
      <c r="G56" s="49">
        <v>1.2556092999999999</v>
      </c>
      <c r="H56" s="49">
        <v>0.81109509999999996</v>
      </c>
      <c r="I56" s="49"/>
      <c r="J56" s="49"/>
      <c r="K56" s="43" t="e">
        <f>6.112*EXP(17.67*#REF!/(#REF!+243.5))</f>
        <v>#REF!</v>
      </c>
      <c r="L56" s="43" t="e">
        <f>#REF!*K56</f>
        <v>#REF!</v>
      </c>
      <c r="M56" s="49" t="e">
        <f>L56*1000/(461.5*(#REF!+273.15))</f>
        <v>#REF!</v>
      </c>
    </row>
    <row r="57" spans="1:13" hidden="1">
      <c r="A57" s="43" t="s">
        <v>366</v>
      </c>
      <c r="B57" s="44" t="s">
        <v>1652</v>
      </c>
      <c r="C57" s="43">
        <v>20</v>
      </c>
      <c r="D57" s="48">
        <v>0.3</v>
      </c>
      <c r="F57" s="49">
        <v>0.40868729999999998</v>
      </c>
      <c r="G57" s="49">
        <v>0.3893875</v>
      </c>
      <c r="H57" s="49">
        <v>0.13020770000000001</v>
      </c>
      <c r="I57" s="49"/>
      <c r="J57" s="49"/>
      <c r="K57" s="43" t="e">
        <f>6.112*EXP(17.67*#REF!/(#REF!+243.5))</f>
        <v>#REF!</v>
      </c>
      <c r="L57" s="43" t="e">
        <f>#REF!*K57</f>
        <v>#REF!</v>
      </c>
      <c r="M57" s="49" t="e">
        <f>L57*1000/(461.5*(#REF!+273.15))</f>
        <v>#REF!</v>
      </c>
    </row>
    <row r="58" spans="1:13" hidden="1">
      <c r="A58" s="43" t="s">
        <v>366</v>
      </c>
      <c r="B58" s="44" t="s">
        <v>1652</v>
      </c>
      <c r="C58" s="43">
        <v>20</v>
      </c>
      <c r="D58" s="48">
        <v>0.3</v>
      </c>
      <c r="F58" s="49">
        <v>1.2130443</v>
      </c>
      <c r="G58" s="49">
        <v>1.0498649</v>
      </c>
      <c r="H58" s="49">
        <v>0.31031720000000002</v>
      </c>
      <c r="I58" s="49"/>
      <c r="J58" s="49"/>
      <c r="K58" s="43" t="e">
        <f>6.112*EXP(17.67*#REF!/(#REF!+243.5))</f>
        <v>#REF!</v>
      </c>
      <c r="L58" s="43" t="e">
        <f>#REF!*K58</f>
        <v>#REF!</v>
      </c>
      <c r="M58" s="49" t="e">
        <f>L58*1000/(461.5*(#REF!+273.15))</f>
        <v>#REF!</v>
      </c>
    </row>
    <row r="59" spans="1:13" hidden="1">
      <c r="A59" s="43" t="s">
        <v>366</v>
      </c>
      <c r="B59" s="44" t="s">
        <v>1653</v>
      </c>
      <c r="C59" s="43">
        <v>23</v>
      </c>
      <c r="D59" s="48">
        <v>0.3</v>
      </c>
      <c r="F59" s="49">
        <v>3.3852981999999998</v>
      </c>
      <c r="G59" s="49">
        <v>3.6576746999999998</v>
      </c>
      <c r="H59" s="49">
        <v>0.96222969999999997</v>
      </c>
      <c r="I59" s="49"/>
      <c r="J59" s="49"/>
      <c r="K59" s="43" t="e">
        <f>6.112*EXP(17.67*#REF!/(#REF!+243.5))</f>
        <v>#REF!</v>
      </c>
      <c r="L59" s="43" t="e">
        <f>#REF!*K59</f>
        <v>#REF!</v>
      </c>
      <c r="M59" s="49" t="e">
        <f>L59*1000/(461.5*(#REF!+273.15))</f>
        <v>#REF!</v>
      </c>
    </row>
    <row r="60" spans="1:13" hidden="1">
      <c r="A60" s="43" t="s">
        <v>366</v>
      </c>
      <c r="B60" s="44" t="s">
        <v>1653</v>
      </c>
      <c r="C60" s="43">
        <v>23</v>
      </c>
      <c r="D60" s="48">
        <v>0.4</v>
      </c>
      <c r="F60" s="49">
        <v>5.9327031999999997</v>
      </c>
      <c r="G60" s="49">
        <v>5.8958830000000004</v>
      </c>
      <c r="H60" s="49">
        <v>2.2559467999999998</v>
      </c>
      <c r="I60" s="49"/>
      <c r="J60" s="49"/>
      <c r="K60" s="43" t="e">
        <f>6.112*EXP(17.67*#REF!/(#REF!+243.5))</f>
        <v>#REF!</v>
      </c>
      <c r="L60" s="43" t="e">
        <f>#REF!*K60</f>
        <v>#REF!</v>
      </c>
      <c r="M60" s="49" t="e">
        <f>L60*1000/(461.5*(#REF!+273.15))</f>
        <v>#REF!</v>
      </c>
    </row>
    <row r="61" spans="1:13" hidden="1">
      <c r="A61" s="43" t="s">
        <v>366</v>
      </c>
      <c r="B61" s="44" t="s">
        <v>1653</v>
      </c>
      <c r="C61" s="43">
        <v>23</v>
      </c>
      <c r="D61" s="48">
        <v>0.4</v>
      </c>
      <c r="F61" s="49">
        <v>2.9985267000000002</v>
      </c>
      <c r="G61" s="49">
        <v>2.6896260000000001</v>
      </c>
      <c r="H61" s="49">
        <v>0.97392009999999996</v>
      </c>
      <c r="I61" s="49"/>
      <c r="J61" s="49"/>
      <c r="K61" s="43" t="e">
        <f>6.112*EXP(17.67*#REF!/(#REF!+243.5))</f>
        <v>#REF!</v>
      </c>
      <c r="L61" s="43" t="e">
        <f>#REF!*K61</f>
        <v>#REF!</v>
      </c>
      <c r="M61" s="49" t="e">
        <f>L61*1000/(461.5*(#REF!+273.15))</f>
        <v>#REF!</v>
      </c>
    </row>
    <row r="62" spans="1:13" hidden="1">
      <c r="A62" s="43" t="s">
        <v>366</v>
      </c>
      <c r="B62" s="44" t="s">
        <v>1653</v>
      </c>
      <c r="C62" s="43">
        <v>23</v>
      </c>
      <c r="D62" s="48">
        <v>0.4</v>
      </c>
      <c r="F62" s="49">
        <v>3.7593177999999998</v>
      </c>
      <c r="G62" s="49">
        <v>3.7154965</v>
      </c>
      <c r="H62" s="49">
        <v>1.6178131</v>
      </c>
      <c r="I62" s="49"/>
      <c r="J62" s="49"/>
      <c r="K62" s="43" t="e">
        <f>6.112*EXP(17.67*#REF!/(#REF!+243.5))</f>
        <v>#REF!</v>
      </c>
      <c r="L62" s="43" t="e">
        <f>#REF!*K62</f>
        <v>#REF!</v>
      </c>
      <c r="M62" s="49" t="e">
        <f>L62*1000/(461.5*(#REF!+273.15))</f>
        <v>#REF!</v>
      </c>
    </row>
    <row r="63" spans="1:13" hidden="1">
      <c r="A63" s="43" t="s">
        <v>366</v>
      </c>
      <c r="B63" s="44" t="s">
        <v>1653</v>
      </c>
      <c r="C63" s="43">
        <v>23</v>
      </c>
      <c r="D63" s="48">
        <v>0.5</v>
      </c>
      <c r="F63" s="49">
        <v>14.7908004</v>
      </c>
      <c r="G63" s="49">
        <v>14.620078700000001</v>
      </c>
      <c r="H63" s="49">
        <v>2.0487668999999999</v>
      </c>
      <c r="I63" s="49"/>
      <c r="J63" s="49"/>
      <c r="K63" s="43" t="e">
        <f>6.112*EXP(17.67*#REF!/(#REF!+243.5))</f>
        <v>#REF!</v>
      </c>
      <c r="L63" s="43" t="e">
        <f>#REF!*K63</f>
        <v>#REF!</v>
      </c>
      <c r="M63" s="49" t="e">
        <f>L63*1000/(461.5*(#REF!+273.15))</f>
        <v>#REF!</v>
      </c>
    </row>
    <row r="64" spans="1:13" hidden="1">
      <c r="A64" s="43" t="s">
        <v>366</v>
      </c>
      <c r="B64" s="44" t="s">
        <v>1653</v>
      </c>
      <c r="C64" s="43">
        <v>23</v>
      </c>
      <c r="D64" s="48">
        <v>0.5</v>
      </c>
      <c r="F64" s="49">
        <v>11.249174500000001</v>
      </c>
      <c r="G64" s="49">
        <v>11.015516</v>
      </c>
      <c r="H64" s="49">
        <v>4.0493888</v>
      </c>
      <c r="I64" s="49"/>
      <c r="J64" s="49"/>
      <c r="K64" s="43" t="e">
        <f>6.112*EXP(17.67*#REF!/(#REF!+243.5))</f>
        <v>#REF!</v>
      </c>
      <c r="L64" s="43" t="e">
        <f>#REF!*K64</f>
        <v>#REF!</v>
      </c>
      <c r="M64" s="49" t="e">
        <f>L64*1000/(461.5*(#REF!+273.15))</f>
        <v>#REF!</v>
      </c>
    </row>
    <row r="65" spans="1:13" hidden="1">
      <c r="A65" s="43" t="s">
        <v>366</v>
      </c>
      <c r="B65" s="44" t="s">
        <v>1653</v>
      </c>
      <c r="C65" s="43">
        <v>23</v>
      </c>
      <c r="D65" s="48">
        <v>0.5</v>
      </c>
      <c r="F65" s="49">
        <v>6.5289219000000003</v>
      </c>
      <c r="G65" s="49">
        <v>5.8017272999999996</v>
      </c>
      <c r="H65" s="49">
        <v>2.7881128999999998</v>
      </c>
      <c r="I65" s="49"/>
      <c r="J65" s="49"/>
      <c r="K65" s="43" t="e">
        <f>6.112*EXP(17.67*#REF!/(#REF!+243.5))</f>
        <v>#REF!</v>
      </c>
      <c r="L65" s="43" t="e">
        <f>#REF!*K65</f>
        <v>#REF!</v>
      </c>
      <c r="M65" s="49" t="e">
        <f>L65*1000/(461.5*(#REF!+273.15))</f>
        <v>#REF!</v>
      </c>
    </row>
    <row r="66" spans="1:13" hidden="1">
      <c r="A66" s="43" t="s">
        <v>366</v>
      </c>
      <c r="B66" s="44" t="s">
        <v>1653</v>
      </c>
      <c r="C66" s="43">
        <v>22</v>
      </c>
      <c r="D66" s="48">
        <v>0.55000000000000004</v>
      </c>
      <c r="F66" s="49">
        <v>53.832417300000003</v>
      </c>
      <c r="G66" s="49">
        <v>53.0479597</v>
      </c>
      <c r="H66" s="49">
        <v>8.5318085999999997</v>
      </c>
      <c r="I66" s="49"/>
      <c r="J66" s="49"/>
      <c r="K66" s="43" t="e">
        <f>6.112*EXP(17.67*#REF!/(#REF!+243.5))</f>
        <v>#REF!</v>
      </c>
      <c r="L66" s="43" t="e">
        <f>#REF!*K66</f>
        <v>#REF!</v>
      </c>
      <c r="M66" s="49" t="e">
        <f>L66*1000/(461.5*(#REF!+273.15))</f>
        <v>#REF!</v>
      </c>
    </row>
    <row r="67" spans="1:13" hidden="1">
      <c r="A67" s="43" t="s">
        <v>366</v>
      </c>
      <c r="B67" s="44" t="s">
        <v>1653</v>
      </c>
      <c r="C67" s="43">
        <v>23</v>
      </c>
      <c r="D67" s="48">
        <v>0.55000000000000004</v>
      </c>
      <c r="F67" s="49">
        <v>46.591500400000001</v>
      </c>
      <c r="G67" s="49">
        <v>47.918148700000003</v>
      </c>
      <c r="H67" s="49">
        <v>4.979813</v>
      </c>
      <c r="I67" s="49"/>
      <c r="J67" s="49"/>
      <c r="K67" s="43" t="e">
        <f>6.112*EXP(17.67*#REF!/(#REF!+243.5))</f>
        <v>#REF!</v>
      </c>
      <c r="L67" s="43" t="e">
        <f>#REF!*K67</f>
        <v>#REF!</v>
      </c>
      <c r="M67" s="49" t="e">
        <f>L67*1000/(461.5*(#REF!+273.15))</f>
        <v>#REF!</v>
      </c>
    </row>
    <row r="68" spans="1:13" hidden="1">
      <c r="A68" s="43" t="s">
        <v>366</v>
      </c>
      <c r="B68" s="44" t="s">
        <v>1653</v>
      </c>
      <c r="C68" s="43">
        <v>23</v>
      </c>
      <c r="D68" s="48">
        <v>0.55000000000000004</v>
      </c>
      <c r="F68" s="49">
        <v>38.597884100000002</v>
      </c>
      <c r="G68" s="49">
        <v>37.924346900000003</v>
      </c>
      <c r="H68" s="49">
        <v>5.5907254999999996</v>
      </c>
      <c r="I68" s="49"/>
      <c r="J68" s="49"/>
      <c r="K68" s="43" t="e">
        <f>6.112*EXP(17.67*#REF!/(#REF!+243.5))</f>
        <v>#REF!</v>
      </c>
      <c r="L68" s="43" t="e">
        <f>#REF!*K68</f>
        <v>#REF!</v>
      </c>
      <c r="M68" s="49" t="e">
        <f>L68*1000/(461.5*(#REF!+273.15))</f>
        <v>#REF!</v>
      </c>
    </row>
    <row r="69" spans="1:13" hidden="1">
      <c r="A69" s="43" t="s">
        <v>366</v>
      </c>
      <c r="B69" s="44" t="s">
        <v>1652</v>
      </c>
      <c r="C69" s="43">
        <v>20</v>
      </c>
      <c r="D69" s="48">
        <v>0.65</v>
      </c>
      <c r="F69" s="49">
        <v>34.524879300000002</v>
      </c>
      <c r="G69" s="49">
        <v>35.458173299999999</v>
      </c>
      <c r="H69" s="49">
        <v>8.1296943000000006</v>
      </c>
      <c r="I69" s="49"/>
      <c r="J69" s="49"/>
      <c r="K69" s="43" t="e">
        <f>6.112*EXP(17.67*#REF!/(#REF!+243.5))</f>
        <v>#REF!</v>
      </c>
      <c r="L69" s="43" t="e">
        <f>#REF!*K69</f>
        <v>#REF!</v>
      </c>
      <c r="M69" s="49" t="e">
        <f>L69*1000/(461.5*(#REF!+273.15))</f>
        <v>#REF!</v>
      </c>
    </row>
    <row r="70" spans="1:13" hidden="1">
      <c r="A70" s="43" t="s">
        <v>366</v>
      </c>
      <c r="B70" s="44" t="s">
        <v>1653</v>
      </c>
      <c r="C70" s="43">
        <v>22</v>
      </c>
      <c r="D70" s="48">
        <v>0.65</v>
      </c>
      <c r="F70" s="49">
        <v>43.110879599999997</v>
      </c>
      <c r="G70" s="49">
        <v>43.086097199999998</v>
      </c>
      <c r="H70" s="49">
        <v>3.5579931999999999</v>
      </c>
      <c r="I70" s="49"/>
      <c r="J70" s="49"/>
      <c r="K70" s="43" t="e">
        <f>6.112*EXP(17.67*#REF!/(#REF!+243.5))</f>
        <v>#REF!</v>
      </c>
      <c r="L70" s="43" t="e">
        <f>#REF!*K70</f>
        <v>#REF!</v>
      </c>
      <c r="M70" s="49" t="e">
        <f>L70*1000/(461.5*(#REF!+273.15))</f>
        <v>#REF!</v>
      </c>
    </row>
    <row r="71" spans="1:13" hidden="1">
      <c r="A71" s="43" t="s">
        <v>366</v>
      </c>
      <c r="B71" s="44" t="s">
        <v>1653</v>
      </c>
      <c r="C71" s="43">
        <v>23</v>
      </c>
      <c r="D71" s="48">
        <v>0.65</v>
      </c>
      <c r="F71" s="49">
        <v>40.627344200000003</v>
      </c>
      <c r="G71" s="49">
        <v>39.2350219</v>
      </c>
      <c r="H71" s="49">
        <v>7.8813062</v>
      </c>
      <c r="I71" s="49"/>
      <c r="J71" s="49"/>
      <c r="K71" s="43" t="e">
        <f>6.112*EXP(17.67*#REF!/(#REF!+243.5))</f>
        <v>#REF!</v>
      </c>
      <c r="L71" s="43" t="e">
        <f>#REF!*K71</f>
        <v>#REF!</v>
      </c>
      <c r="M71" s="49" t="e">
        <f>L71*1000/(461.5*(#REF!+273.15))</f>
        <v>#REF!</v>
      </c>
    </row>
    <row r="72" spans="1:13" hidden="1">
      <c r="A72" s="43" t="s">
        <v>366</v>
      </c>
      <c r="B72" s="44" t="s">
        <v>1653</v>
      </c>
      <c r="C72" s="43">
        <v>23</v>
      </c>
      <c r="D72" s="48">
        <v>0.65</v>
      </c>
      <c r="F72" s="49">
        <v>27.906214899999998</v>
      </c>
      <c r="G72" s="49">
        <v>28.438537199999999</v>
      </c>
      <c r="H72" s="49">
        <v>7.6906026000000001</v>
      </c>
      <c r="I72" s="49"/>
      <c r="J72" s="49"/>
      <c r="K72" s="43" t="e">
        <f>6.112*EXP(17.67*#REF!/(#REF!+243.5))</f>
        <v>#REF!</v>
      </c>
      <c r="L72" s="43" t="e">
        <f>#REF!*K72</f>
        <v>#REF!</v>
      </c>
      <c r="M72" s="49" t="e">
        <f>L72*1000/(461.5*(#REF!+273.15))</f>
        <v>#REF!</v>
      </c>
    </row>
    <row r="73" spans="1:13" hidden="1">
      <c r="A73" s="43" t="s">
        <v>366</v>
      </c>
      <c r="B73" s="44" t="s">
        <v>1653</v>
      </c>
      <c r="C73" s="43">
        <v>23</v>
      </c>
      <c r="D73" s="48">
        <v>0.75</v>
      </c>
      <c r="F73" s="49">
        <v>56.827157900000003</v>
      </c>
      <c r="G73" s="49">
        <v>56.753008399999999</v>
      </c>
      <c r="H73" s="49">
        <v>4.0303328</v>
      </c>
      <c r="I73" s="49"/>
      <c r="J73" s="49"/>
      <c r="K73" s="43" t="e">
        <f>6.112*EXP(17.67*#REF!/(#REF!+243.5))</f>
        <v>#REF!</v>
      </c>
      <c r="L73" s="43" t="e">
        <f>#REF!*K73</f>
        <v>#REF!</v>
      </c>
      <c r="M73" s="49" t="e">
        <f>L73*1000/(461.5*(#REF!+273.15))</f>
        <v>#REF!</v>
      </c>
    </row>
    <row r="74" spans="1:13" hidden="1">
      <c r="A74" s="43" t="s">
        <v>366</v>
      </c>
      <c r="B74" s="44" t="s">
        <v>1653</v>
      </c>
      <c r="C74" s="43">
        <v>23</v>
      </c>
      <c r="D74" s="48">
        <v>0.75</v>
      </c>
      <c r="F74" s="49">
        <v>31.023902400000001</v>
      </c>
      <c r="G74" s="49">
        <v>39.020696200000003</v>
      </c>
      <c r="H74" s="49">
        <v>21.270066700000001</v>
      </c>
      <c r="I74" s="49"/>
      <c r="J74" s="49"/>
      <c r="K74" s="43" t="e">
        <f>6.112*EXP(17.67*#REF!/(#REF!+243.5))</f>
        <v>#REF!</v>
      </c>
      <c r="L74" s="43" t="e">
        <f>#REF!*K74</f>
        <v>#REF!</v>
      </c>
      <c r="M74" s="49" t="e">
        <f>L74*1000/(461.5*(#REF!+273.15))</f>
        <v>#REF!</v>
      </c>
    </row>
    <row r="75" spans="1:13" hidden="1">
      <c r="A75" s="43" t="s">
        <v>366</v>
      </c>
      <c r="B75" s="44" t="s">
        <v>1653</v>
      </c>
      <c r="C75" s="43">
        <v>23</v>
      </c>
      <c r="D75" s="48">
        <v>0.75</v>
      </c>
      <c r="F75" s="49">
        <v>36.2974502</v>
      </c>
      <c r="G75" s="49">
        <v>37.616828300000002</v>
      </c>
      <c r="H75" s="49">
        <v>5.7232374000000004</v>
      </c>
      <c r="I75" s="49"/>
      <c r="J75" s="49"/>
      <c r="K75" s="43" t="e">
        <f>6.112*EXP(17.67*#REF!/(#REF!+243.5))</f>
        <v>#REF!</v>
      </c>
      <c r="L75" s="43" t="e">
        <f>#REF!*K75</f>
        <v>#REF!</v>
      </c>
      <c r="M75" s="49" t="e">
        <f>L75*1000/(461.5*(#REF!+273.15))</f>
        <v>#REF!</v>
      </c>
    </row>
    <row r="76" spans="1:13" hidden="1">
      <c r="A76" s="43" t="s">
        <v>366</v>
      </c>
      <c r="B76" s="44" t="s">
        <v>1653</v>
      </c>
      <c r="C76" s="43">
        <v>22</v>
      </c>
      <c r="D76" s="48">
        <v>0.85</v>
      </c>
      <c r="F76" s="49">
        <v>42.695415400000002</v>
      </c>
      <c r="G76" s="49">
        <v>40.966515399999999</v>
      </c>
      <c r="H76" s="49">
        <v>7.2967692</v>
      </c>
      <c r="I76" s="49"/>
      <c r="J76" s="49"/>
      <c r="K76" s="43" t="e">
        <f>6.112*EXP(17.67*#REF!/(#REF!+243.5))</f>
        <v>#REF!</v>
      </c>
      <c r="L76" s="43" t="e">
        <f>#REF!*K76</f>
        <v>#REF!</v>
      </c>
      <c r="M76" s="49" t="e">
        <f>L76*1000/(461.5*(#REF!+273.15))</f>
        <v>#REF!</v>
      </c>
    </row>
    <row r="77" spans="1:13" hidden="1">
      <c r="A77" s="43" t="s">
        <v>366</v>
      </c>
      <c r="B77" s="44" t="s">
        <v>1653</v>
      </c>
      <c r="C77" s="43">
        <v>23</v>
      </c>
      <c r="D77" s="48">
        <v>0.85</v>
      </c>
      <c r="F77" s="49">
        <v>41.147721500000003</v>
      </c>
      <c r="G77" s="49">
        <v>38.024648900000003</v>
      </c>
      <c r="H77" s="49">
        <v>5.9918319999999996</v>
      </c>
      <c r="I77" s="49"/>
      <c r="J77" s="49"/>
      <c r="K77" s="43" t="e">
        <f>6.112*EXP(17.67*#REF!/(#REF!+243.5))</f>
        <v>#REF!</v>
      </c>
      <c r="L77" s="43" t="e">
        <f>#REF!*K77</f>
        <v>#REF!</v>
      </c>
      <c r="M77" s="49" t="e">
        <f>L77*1000/(461.5*(#REF!+273.15))</f>
        <v>#REF!</v>
      </c>
    </row>
    <row r="78" spans="1:13" hidden="1">
      <c r="A78" s="43" t="s">
        <v>366</v>
      </c>
      <c r="B78" s="44" t="s">
        <v>1653</v>
      </c>
      <c r="C78" s="43">
        <v>23</v>
      </c>
      <c r="D78" s="48">
        <v>0.85</v>
      </c>
      <c r="F78" s="49">
        <v>39.937882700000003</v>
      </c>
      <c r="G78" s="49">
        <v>40.295014799999997</v>
      </c>
      <c r="H78" s="49">
        <v>1.8926685999999999</v>
      </c>
      <c r="I78" s="49"/>
      <c r="J78" s="49"/>
      <c r="K78" s="43" t="e">
        <f>6.112*EXP(17.67*#REF!/(#REF!+243.5))</f>
        <v>#REF!</v>
      </c>
      <c r="L78" s="43" t="e">
        <f>#REF!*K78</f>
        <v>#REF!</v>
      </c>
      <c r="M78" s="49" t="e">
        <f>L78*1000/(461.5*(#REF!+273.15))</f>
        <v>#REF!</v>
      </c>
    </row>
    <row r="79" spans="1:13" hidden="1">
      <c r="M79" s="49"/>
    </row>
    <row r="80" spans="1:13" hidden="1">
      <c r="M80" s="49"/>
    </row>
    <row r="81" spans="6:6">
      <c r="F81" s="49"/>
    </row>
    <row r="82" spans="6:6">
      <c r="F82" s="49"/>
    </row>
  </sheetData>
  <autoFilter ref="A1:U80" xr:uid="{E5E00DE1-2A6D-744D-B615-29F94ADA2F1A}">
    <filterColumn colId="0">
      <filters>
        <filter val="MEL"/>
      </filters>
    </filterColumn>
    <filterColumn colId="1">
      <filters>
        <filter val="22-24"/>
      </filters>
    </filterColumn>
    <filterColumn colId="3">
      <filters>
        <filter val="55%"/>
      </filters>
    </filterColumn>
  </autoFilter>
  <pageMargins left="0.7" right="0.7" top="0.75" bottom="0.75" header="0.3" footer="0.3"/>
  <pageSetup paperSize="9" orientation="portrait" horizontalDpi="0" verticalDpi="0"/>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E00DE1-2A6D-744D-B615-29F94ADA2F1A}">
  <sheetPr filterMode="1"/>
  <dimension ref="A1:Q81"/>
  <sheetViews>
    <sheetView zoomScale="134" workbookViewId="0">
      <pane ySplit="1" topLeftCell="A40" activePane="bottomLeft" state="frozen"/>
      <selection pane="bottomLeft"/>
    </sheetView>
  </sheetViews>
  <sheetFormatPr baseColWidth="10" defaultRowHeight="16"/>
  <cols>
    <col min="1" max="1" width="14" style="43" customWidth="1"/>
    <col min="2" max="2" width="15.5" style="44" customWidth="1"/>
    <col min="3" max="3" width="14.83203125" style="48" customWidth="1"/>
    <col min="4" max="4" width="25.6640625" style="43" customWidth="1"/>
    <col min="5" max="5" width="25" style="43" customWidth="1"/>
    <col min="6" max="6" width="21.83203125" style="43" customWidth="1"/>
    <col min="7" max="16384" width="10.83203125" style="43"/>
  </cols>
  <sheetData>
    <row r="1" spans="1:17" s="45" customFormat="1" ht="23" customHeight="1">
      <c r="A1" s="51" t="s">
        <v>362</v>
      </c>
      <c r="B1" s="45" t="s">
        <v>363</v>
      </c>
      <c r="C1" s="47" t="s">
        <v>120</v>
      </c>
      <c r="D1" s="45" t="s">
        <v>370</v>
      </c>
      <c r="E1" s="45" t="s">
        <v>371</v>
      </c>
      <c r="F1" s="51" t="s">
        <v>372</v>
      </c>
      <c r="G1" s="51"/>
      <c r="I1" s="51"/>
      <c r="J1" s="51"/>
      <c r="L1" s="51"/>
      <c r="M1" s="51"/>
      <c r="P1" s="51"/>
      <c r="Q1" s="51"/>
    </row>
    <row r="2" spans="1:17" hidden="1">
      <c r="A2" s="44" t="s">
        <v>364</v>
      </c>
      <c r="B2" s="44">
        <v>19.5</v>
      </c>
      <c r="C2" s="48">
        <v>0.25</v>
      </c>
      <c r="D2" s="49">
        <v>0.71201666666666663</v>
      </c>
      <c r="E2" s="49">
        <v>0.68930000000000002</v>
      </c>
      <c r="F2" s="49">
        <v>0.25869172709359434</v>
      </c>
    </row>
    <row r="3" spans="1:17" hidden="1">
      <c r="A3" s="44" t="s">
        <v>364</v>
      </c>
      <c r="B3" s="44">
        <v>19.5</v>
      </c>
      <c r="C3" s="48">
        <v>0.32</v>
      </c>
      <c r="D3" s="49">
        <v>0.41506666666666669</v>
      </c>
      <c r="E3" s="49">
        <v>0.42</v>
      </c>
      <c r="F3" s="49">
        <v>8.2627178740815238E-2</v>
      </c>
    </row>
    <row r="4" spans="1:17" hidden="1">
      <c r="A4" s="44" t="s">
        <v>364</v>
      </c>
      <c r="B4" s="44">
        <v>21.8</v>
      </c>
      <c r="C4" s="48">
        <v>0.4</v>
      </c>
      <c r="D4" s="49">
        <v>7.5010500000000002</v>
      </c>
      <c r="E4" s="49">
        <v>7.6029999999999998</v>
      </c>
      <c r="F4" s="49">
        <v>1.1323772441196405</v>
      </c>
    </row>
    <row r="5" spans="1:17" hidden="1">
      <c r="A5" s="44" t="s">
        <v>364</v>
      </c>
      <c r="B5" s="44">
        <v>21.8</v>
      </c>
      <c r="C5" s="48">
        <v>0.5</v>
      </c>
      <c r="D5" s="50">
        <v>28.7773167</v>
      </c>
      <c r="E5" s="49">
        <v>28.037849999999999</v>
      </c>
      <c r="F5" s="49">
        <v>3.4870268490028091</v>
      </c>
    </row>
    <row r="6" spans="1:17" hidden="1">
      <c r="A6" s="44" t="s">
        <v>364</v>
      </c>
      <c r="B6" s="44">
        <v>21.8</v>
      </c>
      <c r="C6" s="48">
        <v>0.55000000000000004</v>
      </c>
      <c r="D6" s="49">
        <v>50.463549999999998</v>
      </c>
      <c r="E6" s="49">
        <v>52.18085</v>
      </c>
      <c r="F6" s="49">
        <v>8.9491189700000007</v>
      </c>
    </row>
    <row r="7" spans="1:17" hidden="1">
      <c r="A7" s="44" t="s">
        <v>364</v>
      </c>
      <c r="B7" s="44">
        <v>21.8</v>
      </c>
      <c r="C7" s="48">
        <v>0.65</v>
      </c>
      <c r="D7" s="49">
        <v>49.296916699999997</v>
      </c>
      <c r="E7" s="49">
        <v>49.806199999999997</v>
      </c>
      <c r="F7" s="49">
        <v>5.3510760700000004</v>
      </c>
    </row>
    <row r="8" spans="1:17" hidden="1">
      <c r="A8" s="44" t="s">
        <v>364</v>
      </c>
      <c r="B8" s="44">
        <v>23.4</v>
      </c>
      <c r="C8" s="48">
        <v>0.65</v>
      </c>
      <c r="D8" s="49">
        <v>47.450150000000001</v>
      </c>
      <c r="E8" s="49">
        <v>46.013249999999999</v>
      </c>
      <c r="F8" s="49">
        <v>8.7553740399999995</v>
      </c>
    </row>
    <row r="9" spans="1:17" hidden="1">
      <c r="A9" s="44" t="s">
        <v>364</v>
      </c>
      <c r="B9" s="44">
        <v>20.6</v>
      </c>
      <c r="C9" s="48">
        <v>0.75</v>
      </c>
      <c r="D9" s="49">
        <v>62.752200000000002</v>
      </c>
      <c r="E9" s="49">
        <v>63.375300000000003</v>
      </c>
      <c r="F9" s="49">
        <v>5.5595182000000003</v>
      </c>
    </row>
    <row r="10" spans="1:17" hidden="1">
      <c r="A10" s="44" t="s">
        <v>365</v>
      </c>
      <c r="B10" s="44">
        <v>19.5</v>
      </c>
      <c r="C10" s="46">
        <v>0.25</v>
      </c>
      <c r="D10" s="52">
        <v>0.96506670000000006</v>
      </c>
      <c r="E10" s="52">
        <v>0.96074999999999999</v>
      </c>
      <c r="F10" s="52">
        <v>0.37506080000000003</v>
      </c>
    </row>
    <row r="11" spans="1:17" hidden="1">
      <c r="A11" s="44" t="s">
        <v>365</v>
      </c>
      <c r="B11" s="44">
        <v>23.4</v>
      </c>
      <c r="C11" s="46">
        <v>0.3</v>
      </c>
      <c r="D11" s="52">
        <v>1.37845</v>
      </c>
      <c r="E11" s="52">
        <v>1.1565000000000001</v>
      </c>
      <c r="F11" s="52">
        <v>0.82057210000000003</v>
      </c>
    </row>
    <row r="12" spans="1:17" hidden="1">
      <c r="A12" s="44" t="s">
        <v>365</v>
      </c>
      <c r="B12" s="44">
        <v>23.1</v>
      </c>
      <c r="C12" s="46">
        <v>0.4</v>
      </c>
      <c r="D12" s="52">
        <v>4.8168167000000004</v>
      </c>
      <c r="E12" s="52">
        <v>5.2470499999999998</v>
      </c>
      <c r="F12" s="52">
        <v>0.96156799999999998</v>
      </c>
    </row>
    <row r="13" spans="1:17" hidden="1">
      <c r="A13" s="44" t="s">
        <v>365</v>
      </c>
      <c r="B13" s="44">
        <v>23.1</v>
      </c>
      <c r="C13" s="46">
        <v>0.5</v>
      </c>
      <c r="D13" s="52">
        <v>19.136183299999999</v>
      </c>
      <c r="E13" s="52">
        <v>20.579550000000001</v>
      </c>
      <c r="F13" s="52">
        <v>5.3619095999999997</v>
      </c>
    </row>
    <row r="14" spans="1:17" hidden="1">
      <c r="A14" s="44" t="s">
        <v>365</v>
      </c>
      <c r="B14" s="44">
        <v>23</v>
      </c>
      <c r="C14" s="46">
        <v>0.55000000000000004</v>
      </c>
      <c r="D14" s="52">
        <v>23.005849999999999</v>
      </c>
      <c r="E14" s="52">
        <v>22.582049999999999</v>
      </c>
      <c r="F14" s="52">
        <v>5.6532185999999998</v>
      </c>
    </row>
    <row r="15" spans="1:17" hidden="1">
      <c r="A15" s="44" t="s">
        <v>365</v>
      </c>
      <c r="B15" s="44">
        <v>23.3</v>
      </c>
      <c r="C15" s="46">
        <v>0.65</v>
      </c>
      <c r="D15" s="52">
        <v>24.60005</v>
      </c>
      <c r="E15" s="52">
        <v>24.608250000000002</v>
      </c>
      <c r="F15" s="52">
        <v>2.0024362999999998</v>
      </c>
    </row>
    <row r="16" spans="1:17" hidden="1">
      <c r="A16" s="44" t="s">
        <v>365</v>
      </c>
      <c r="B16" s="44">
        <v>23.4</v>
      </c>
      <c r="C16" s="46">
        <v>0.65</v>
      </c>
      <c r="D16" s="52">
        <v>41.367116699999997</v>
      </c>
      <c r="E16" s="52">
        <v>37.435400000000001</v>
      </c>
      <c r="F16" s="52">
        <v>8.2302169000000003</v>
      </c>
    </row>
    <row r="17" spans="1:6" hidden="1">
      <c r="A17" s="44" t="s">
        <v>365</v>
      </c>
      <c r="B17" s="44">
        <v>21.1</v>
      </c>
      <c r="C17" s="46">
        <v>0.75</v>
      </c>
      <c r="D17" s="52">
        <v>25.5549167</v>
      </c>
      <c r="E17" s="52">
        <v>24.490400000000001</v>
      </c>
      <c r="F17" s="52">
        <v>7.3155647999999998</v>
      </c>
    </row>
    <row r="18" spans="1:6" hidden="1">
      <c r="A18" s="44" t="s">
        <v>365</v>
      </c>
      <c r="B18" s="44">
        <v>21.8</v>
      </c>
      <c r="C18" s="46">
        <v>0.85</v>
      </c>
      <c r="D18" s="52">
        <v>22.233699999999999</v>
      </c>
      <c r="E18" s="52">
        <v>22.047999999999998</v>
      </c>
      <c r="F18" s="52">
        <v>1.3994413999999999</v>
      </c>
    </row>
    <row r="19" spans="1:6" hidden="1">
      <c r="A19" s="44" t="s">
        <v>368</v>
      </c>
      <c r="B19" s="44">
        <v>23.4</v>
      </c>
      <c r="C19" s="46">
        <v>0.25</v>
      </c>
      <c r="D19" s="49">
        <v>5.2551500000000004</v>
      </c>
      <c r="E19" s="49">
        <v>5.7550999999999997</v>
      </c>
      <c r="F19" s="49">
        <v>1.6530187000000001</v>
      </c>
    </row>
    <row r="20" spans="1:6" hidden="1">
      <c r="A20" s="44" t="s">
        <v>368</v>
      </c>
      <c r="B20" s="44">
        <v>19.5</v>
      </c>
      <c r="C20" s="48">
        <v>0.3</v>
      </c>
      <c r="D20" s="49">
        <v>0.69478329999999999</v>
      </c>
      <c r="E20" s="49">
        <v>0.70040000000000002</v>
      </c>
      <c r="F20" s="49">
        <v>0.27812209999999998</v>
      </c>
    </row>
    <row r="21" spans="1:6" hidden="1">
      <c r="A21" s="44" t="s">
        <v>368</v>
      </c>
      <c r="B21" s="44">
        <v>23.3</v>
      </c>
      <c r="C21" s="46">
        <v>0.4</v>
      </c>
      <c r="D21" s="49">
        <v>6.6057600000000001</v>
      </c>
      <c r="E21" s="49">
        <v>6.9345999999999997</v>
      </c>
      <c r="F21" s="49">
        <v>0.5967481</v>
      </c>
    </row>
    <row r="22" spans="1:6" hidden="1">
      <c r="A22" s="44" t="s">
        <v>368</v>
      </c>
      <c r="B22" s="44">
        <v>23.4</v>
      </c>
      <c r="C22" s="46">
        <v>0.5</v>
      </c>
      <c r="D22" s="49">
        <v>24.414899999999999</v>
      </c>
      <c r="E22" s="49">
        <v>25.6739</v>
      </c>
      <c r="F22" s="49">
        <v>2.5197869000000002</v>
      </c>
    </row>
    <row r="23" spans="1:6" hidden="1">
      <c r="A23" s="44" t="s">
        <v>368</v>
      </c>
      <c r="B23" s="44">
        <v>24.1</v>
      </c>
      <c r="C23" s="46">
        <v>0.55000000000000004</v>
      </c>
      <c r="D23" s="49">
        <v>30.312266699999999</v>
      </c>
      <c r="E23" s="49">
        <v>30.151299999999999</v>
      </c>
      <c r="F23" s="49">
        <v>3.0945708999999999</v>
      </c>
    </row>
    <row r="24" spans="1:6" hidden="1">
      <c r="A24" s="44" t="s">
        <v>368</v>
      </c>
      <c r="B24" s="44">
        <v>23.4</v>
      </c>
      <c r="C24" s="46">
        <v>0.65</v>
      </c>
      <c r="D24" s="49">
        <v>26.078716700000001</v>
      </c>
      <c r="E24" s="49">
        <v>25.62735</v>
      </c>
      <c r="F24" s="49">
        <v>4.0489861999999999</v>
      </c>
    </row>
    <row r="25" spans="1:6" hidden="1">
      <c r="A25" s="44" t="s">
        <v>368</v>
      </c>
      <c r="B25" s="44">
        <v>24.2</v>
      </c>
      <c r="C25" s="46">
        <v>0.65</v>
      </c>
      <c r="D25" s="49">
        <v>37.504550000000002</v>
      </c>
      <c r="E25" s="49">
        <v>38.375749999999996</v>
      </c>
      <c r="F25" s="49">
        <v>3.4023430000000001</v>
      </c>
    </row>
    <row r="26" spans="1:6" hidden="1">
      <c r="A26" s="44" t="s">
        <v>368</v>
      </c>
      <c r="B26" s="44">
        <v>21.4</v>
      </c>
      <c r="C26" s="46">
        <v>0.75</v>
      </c>
      <c r="D26" s="49">
        <v>43.040933299999999</v>
      </c>
      <c r="E26" s="49">
        <v>43.293050000000001</v>
      </c>
      <c r="F26" s="49">
        <v>4.4061361000000003</v>
      </c>
    </row>
    <row r="27" spans="1:6" hidden="1">
      <c r="A27" s="44" t="s">
        <v>368</v>
      </c>
      <c r="B27" s="44">
        <v>22</v>
      </c>
      <c r="C27" s="46">
        <v>0.85</v>
      </c>
      <c r="D27" s="49">
        <v>35.365966700000001</v>
      </c>
      <c r="E27" s="49">
        <v>32.5809</v>
      </c>
      <c r="F27" s="49">
        <v>5.8881258000000001</v>
      </c>
    </row>
    <row r="28" spans="1:6" hidden="1">
      <c r="A28" s="43" t="s">
        <v>367</v>
      </c>
      <c r="B28" s="44">
        <v>19.5</v>
      </c>
      <c r="C28" s="48">
        <v>0.25</v>
      </c>
      <c r="D28" s="49">
        <v>0.52</v>
      </c>
      <c r="E28" s="49">
        <v>0.46500000000000002</v>
      </c>
      <c r="F28" s="49">
        <v>0.1378405</v>
      </c>
    </row>
    <row r="29" spans="1:6" hidden="1">
      <c r="A29" s="43" t="s">
        <v>367</v>
      </c>
      <c r="B29" s="44">
        <v>19.899999999999999</v>
      </c>
      <c r="C29" s="48">
        <v>0.25</v>
      </c>
      <c r="D29" s="49">
        <v>0.55666669999999996</v>
      </c>
      <c r="E29" s="49">
        <v>0.53</v>
      </c>
      <c r="F29" s="49">
        <v>0.14486779999999999</v>
      </c>
    </row>
    <row r="30" spans="1:6" hidden="1">
      <c r="A30" s="43" t="s">
        <v>367</v>
      </c>
      <c r="B30" s="44">
        <v>23.9</v>
      </c>
      <c r="C30" s="48">
        <v>0.25</v>
      </c>
      <c r="D30" s="49">
        <v>0.52500000000000002</v>
      </c>
      <c r="E30" s="49">
        <v>0.54</v>
      </c>
      <c r="F30" s="49">
        <v>0.1157152</v>
      </c>
    </row>
    <row r="31" spans="1:6" hidden="1">
      <c r="A31" s="43" t="s">
        <v>367</v>
      </c>
      <c r="B31" s="44">
        <v>19.899999999999999</v>
      </c>
      <c r="C31" s="48">
        <v>0.3</v>
      </c>
      <c r="D31" s="49">
        <v>1.59426</v>
      </c>
      <c r="E31" s="49">
        <v>1.302</v>
      </c>
      <c r="F31" s="49">
        <v>0.46146999999999999</v>
      </c>
    </row>
    <row r="32" spans="1:6" hidden="1">
      <c r="A32" s="43" t="s">
        <v>367</v>
      </c>
      <c r="B32" s="44">
        <v>23.4</v>
      </c>
      <c r="C32" s="48">
        <v>0.3</v>
      </c>
      <c r="D32" s="49">
        <v>0.86798330000000001</v>
      </c>
      <c r="E32" s="49">
        <v>0.84430000000000005</v>
      </c>
      <c r="F32" s="49">
        <v>0.1519462</v>
      </c>
    </row>
    <row r="33" spans="1:6" hidden="1">
      <c r="A33" s="43" t="s">
        <v>367</v>
      </c>
      <c r="B33" s="44">
        <v>23.9</v>
      </c>
      <c r="C33" s="48">
        <v>0.3</v>
      </c>
      <c r="D33" s="49">
        <v>1.72885</v>
      </c>
      <c r="E33" s="49">
        <v>1.5649999999999999</v>
      </c>
      <c r="F33" s="49">
        <v>0.92147869999999998</v>
      </c>
    </row>
    <row r="34" spans="1:6" hidden="1">
      <c r="A34" s="43" t="s">
        <v>367</v>
      </c>
      <c r="B34" s="44">
        <v>22.3</v>
      </c>
      <c r="C34" s="48">
        <v>0.4</v>
      </c>
      <c r="D34" s="49">
        <v>5.7614999999999998</v>
      </c>
      <c r="E34" s="49">
        <v>5.9033499999999997</v>
      </c>
      <c r="F34" s="49">
        <v>0.98647300000000004</v>
      </c>
    </row>
    <row r="35" spans="1:6" hidden="1">
      <c r="A35" s="43" t="s">
        <v>367</v>
      </c>
      <c r="B35" s="44">
        <v>22.6</v>
      </c>
      <c r="C35" s="48">
        <v>0.4</v>
      </c>
      <c r="D35" s="49">
        <v>7.3075666999999997</v>
      </c>
      <c r="E35" s="49">
        <v>7.2681500000000003</v>
      </c>
      <c r="F35" s="49">
        <v>1.2636018</v>
      </c>
    </row>
    <row r="36" spans="1:6" hidden="1">
      <c r="A36" s="43" t="s">
        <v>367</v>
      </c>
      <c r="B36" s="44">
        <v>23.9</v>
      </c>
      <c r="C36" s="48">
        <v>0.4</v>
      </c>
      <c r="D36" s="49">
        <v>1.5420167</v>
      </c>
      <c r="E36" s="49">
        <v>1.2779499999999999</v>
      </c>
      <c r="F36" s="49">
        <v>0.53872880000000001</v>
      </c>
    </row>
    <row r="37" spans="1:6" hidden="1">
      <c r="A37" s="43" t="s">
        <v>367</v>
      </c>
      <c r="B37" s="44">
        <v>22.5</v>
      </c>
      <c r="C37" s="48">
        <v>0.5</v>
      </c>
      <c r="D37" s="49">
        <v>10.628425</v>
      </c>
      <c r="E37" s="49">
        <v>11.60065</v>
      </c>
      <c r="F37" s="49">
        <v>3.9190084999999999</v>
      </c>
    </row>
    <row r="38" spans="1:6" hidden="1">
      <c r="A38" s="43" t="s">
        <v>367</v>
      </c>
      <c r="B38" s="44">
        <v>22.6</v>
      </c>
      <c r="C38" s="48">
        <v>0.5</v>
      </c>
      <c r="D38" s="49">
        <v>17.953766699999999</v>
      </c>
      <c r="E38" s="49">
        <v>17.227799999999998</v>
      </c>
      <c r="F38" s="49">
        <v>2.7008163999999999</v>
      </c>
    </row>
    <row r="39" spans="1:6" hidden="1">
      <c r="A39" s="43" t="s">
        <v>367</v>
      </c>
      <c r="B39" s="44">
        <v>22.8</v>
      </c>
      <c r="C39" s="48">
        <v>0.5</v>
      </c>
      <c r="D39" s="49">
        <v>26.480920000000001</v>
      </c>
      <c r="E39" s="49">
        <v>26.054099999999998</v>
      </c>
      <c r="F39" s="49">
        <v>2.2752330000000001</v>
      </c>
    </row>
    <row r="40" spans="1:6">
      <c r="A40" s="43" t="s">
        <v>367</v>
      </c>
      <c r="B40" s="44">
        <v>22.3</v>
      </c>
      <c r="C40" s="48">
        <v>0.55000000000000004</v>
      </c>
      <c r="D40" s="49">
        <v>61.359183299999998</v>
      </c>
      <c r="E40" s="49">
        <v>61.517600000000002</v>
      </c>
      <c r="F40" s="49">
        <v>4.6949880999999998</v>
      </c>
    </row>
    <row r="41" spans="1:6">
      <c r="A41" s="43" t="s">
        <v>367</v>
      </c>
      <c r="B41" s="44">
        <v>23.1</v>
      </c>
      <c r="C41" s="48">
        <v>0.55000000000000004</v>
      </c>
      <c r="D41" s="49">
        <v>58.019174999999997</v>
      </c>
      <c r="E41" s="49">
        <v>55.523299999999999</v>
      </c>
      <c r="F41" s="49">
        <v>6.4230907999999998</v>
      </c>
    </row>
    <row r="42" spans="1:6">
      <c r="A42" s="43" t="s">
        <v>367</v>
      </c>
      <c r="B42" s="44">
        <v>23.3</v>
      </c>
      <c r="C42" s="48">
        <v>0.55000000000000004</v>
      </c>
      <c r="D42" s="49">
        <v>47.677681800000002</v>
      </c>
      <c r="E42" s="49">
        <v>47.503799999999998</v>
      </c>
      <c r="F42" s="49">
        <v>9.1631783000000002</v>
      </c>
    </row>
    <row r="43" spans="1:6" hidden="1">
      <c r="A43" s="43" t="s">
        <v>367</v>
      </c>
      <c r="B43" s="44">
        <v>19.899999999999999</v>
      </c>
      <c r="C43" s="48">
        <v>0.65</v>
      </c>
      <c r="D43" s="49">
        <v>71.009450000000001</v>
      </c>
      <c r="E43" s="49">
        <v>75.600449999999995</v>
      </c>
      <c r="F43" s="49">
        <v>10.1785064</v>
      </c>
    </row>
    <row r="44" spans="1:6" hidden="1">
      <c r="A44" s="43" t="s">
        <v>367</v>
      </c>
      <c r="B44" s="44">
        <v>22.3</v>
      </c>
      <c r="C44" s="48">
        <v>0.65</v>
      </c>
      <c r="D44" s="49">
        <v>52.268414300000003</v>
      </c>
      <c r="E44" s="49">
        <v>53.226900000000001</v>
      </c>
      <c r="F44" s="49">
        <v>9.0330841999999993</v>
      </c>
    </row>
    <row r="45" spans="1:6" hidden="1">
      <c r="A45" s="43" t="s">
        <v>367</v>
      </c>
      <c r="B45" s="44">
        <v>23.3</v>
      </c>
      <c r="C45" s="48">
        <v>0.65</v>
      </c>
      <c r="D45" s="49">
        <v>51.217883299999997</v>
      </c>
      <c r="E45" s="49">
        <v>52.392249999999997</v>
      </c>
      <c r="F45" s="49">
        <v>5.1762256000000004</v>
      </c>
    </row>
    <row r="46" spans="1:6" hidden="1">
      <c r="A46" s="43" t="s">
        <v>367</v>
      </c>
      <c r="B46" s="44">
        <v>23.4</v>
      </c>
      <c r="C46" s="48">
        <v>0.65</v>
      </c>
      <c r="D46" s="49">
        <v>64.6858</v>
      </c>
      <c r="E46" s="49">
        <v>67.446950000000001</v>
      </c>
      <c r="F46" s="49">
        <v>9.1983929999999994</v>
      </c>
    </row>
    <row r="47" spans="1:6" hidden="1">
      <c r="A47" s="43" t="s">
        <v>367</v>
      </c>
      <c r="B47" s="44">
        <v>22.3</v>
      </c>
      <c r="C47" s="48">
        <v>0.75</v>
      </c>
      <c r="D47" s="49">
        <v>43.358466700000001</v>
      </c>
      <c r="E47" s="49">
        <v>41.301400000000001</v>
      </c>
      <c r="F47" s="49">
        <v>6.9771593000000003</v>
      </c>
    </row>
    <row r="48" spans="1:6" hidden="1">
      <c r="A48" s="43" t="s">
        <v>367</v>
      </c>
      <c r="B48" s="44">
        <v>22.6</v>
      </c>
      <c r="C48" s="48">
        <v>0.75</v>
      </c>
      <c r="D48" s="49">
        <v>57.726483299999998</v>
      </c>
      <c r="E48" s="49">
        <v>56.305599999999998</v>
      </c>
      <c r="F48" s="49">
        <v>3.5020280000000001</v>
      </c>
    </row>
    <row r="49" spans="1:6" hidden="1">
      <c r="A49" s="43" t="s">
        <v>367</v>
      </c>
      <c r="B49" s="44">
        <v>22.7</v>
      </c>
      <c r="C49" s="48">
        <v>0.75</v>
      </c>
      <c r="D49" s="49">
        <v>67.663449999999997</v>
      </c>
      <c r="E49" s="49">
        <v>69.251499999999993</v>
      </c>
      <c r="F49" s="49">
        <v>5.0415638999999999</v>
      </c>
    </row>
    <row r="50" spans="1:6" hidden="1">
      <c r="A50" s="43" t="s">
        <v>367</v>
      </c>
      <c r="B50" s="44">
        <v>22.8</v>
      </c>
      <c r="C50" s="48">
        <v>0.75</v>
      </c>
      <c r="D50" s="49">
        <v>53.065399999999997</v>
      </c>
      <c r="E50" s="49">
        <v>51.743499999999997</v>
      </c>
      <c r="F50" s="49">
        <v>6.2772005999999996</v>
      </c>
    </row>
    <row r="51" spans="1:6" hidden="1">
      <c r="A51" s="43" t="s">
        <v>367</v>
      </c>
      <c r="B51" s="44">
        <v>22.3</v>
      </c>
      <c r="C51" s="48">
        <v>0.85</v>
      </c>
      <c r="D51" s="49">
        <v>40.2803167</v>
      </c>
      <c r="E51" s="49">
        <v>40.074800000000003</v>
      </c>
      <c r="F51" s="49">
        <v>3.8038626</v>
      </c>
    </row>
    <row r="52" spans="1:6" hidden="1">
      <c r="A52" s="43" t="s">
        <v>367</v>
      </c>
      <c r="B52" s="44">
        <v>22.6</v>
      </c>
      <c r="C52" s="48">
        <v>0.85</v>
      </c>
      <c r="D52" s="49">
        <v>55.163909099999998</v>
      </c>
      <c r="E52" s="49">
        <v>54.627600000000001</v>
      </c>
      <c r="F52" s="49">
        <v>15.854593599999999</v>
      </c>
    </row>
    <row r="53" spans="1:6" hidden="1">
      <c r="A53" s="43" t="s">
        <v>367</v>
      </c>
      <c r="B53" s="44">
        <v>22.8</v>
      </c>
      <c r="C53" s="48">
        <v>0.85</v>
      </c>
      <c r="D53" s="49">
        <v>43.986063600000001</v>
      </c>
      <c r="E53" s="49">
        <v>43.603200000000001</v>
      </c>
      <c r="F53" s="49">
        <v>4.1083895999999998</v>
      </c>
    </row>
    <row r="54" spans="1:6" hidden="1">
      <c r="A54" s="43" t="s">
        <v>366</v>
      </c>
      <c r="B54" s="44">
        <v>19.5</v>
      </c>
      <c r="C54" s="48">
        <v>0.25</v>
      </c>
      <c r="D54" s="49">
        <v>2.4211787</v>
      </c>
      <c r="E54" s="49">
        <v>1.8348068</v>
      </c>
      <c r="F54" s="49">
        <v>1.6475641000000001</v>
      </c>
    </row>
    <row r="55" spans="1:6" hidden="1">
      <c r="A55" s="43" t="s">
        <v>366</v>
      </c>
      <c r="B55" s="44">
        <v>19.899999999999999</v>
      </c>
      <c r="C55" s="48">
        <v>0.25</v>
      </c>
      <c r="D55" s="49">
        <v>0.84203349999999999</v>
      </c>
      <c r="E55" s="49">
        <v>0.72944350000000002</v>
      </c>
      <c r="F55" s="49">
        <v>0.29191220000000001</v>
      </c>
    </row>
    <row r="56" spans="1:6" hidden="1">
      <c r="A56" s="43" t="s">
        <v>366</v>
      </c>
      <c r="B56" s="44">
        <v>23</v>
      </c>
      <c r="C56" s="48">
        <v>0.25</v>
      </c>
      <c r="D56" s="49">
        <v>1.3937113000000001</v>
      </c>
      <c r="E56" s="49">
        <v>1.2556092999999999</v>
      </c>
      <c r="F56" s="49">
        <v>0.81109509999999996</v>
      </c>
    </row>
    <row r="57" spans="1:6" hidden="1">
      <c r="A57" s="43" t="s">
        <v>366</v>
      </c>
      <c r="B57" s="44">
        <v>19.5</v>
      </c>
      <c r="C57" s="48">
        <v>0.31</v>
      </c>
      <c r="D57" s="49">
        <v>0.40868729999999998</v>
      </c>
      <c r="E57" s="49">
        <v>0.3893875</v>
      </c>
      <c r="F57" s="49">
        <v>0.13020770000000001</v>
      </c>
    </row>
    <row r="58" spans="1:6" hidden="1">
      <c r="A58" s="43" t="s">
        <v>366</v>
      </c>
      <c r="B58" s="44">
        <v>19.899999999999999</v>
      </c>
      <c r="C58" s="48">
        <v>0.31</v>
      </c>
      <c r="D58" s="49">
        <v>1.2130443</v>
      </c>
      <c r="E58" s="49">
        <v>1.0498649</v>
      </c>
      <c r="F58" s="49">
        <v>0.31031720000000002</v>
      </c>
    </row>
    <row r="59" spans="1:6" hidden="1">
      <c r="A59" s="43" t="s">
        <v>366</v>
      </c>
      <c r="B59" s="44">
        <v>22.9</v>
      </c>
      <c r="C59" s="48">
        <v>0.31</v>
      </c>
      <c r="D59" s="49">
        <v>3.3852981999999998</v>
      </c>
      <c r="E59" s="49">
        <v>3.6576746999999998</v>
      </c>
      <c r="F59" s="49">
        <v>0.96222969999999997</v>
      </c>
    </row>
    <row r="60" spans="1:6" hidden="1">
      <c r="A60" s="43" t="s">
        <v>366</v>
      </c>
      <c r="B60" s="44">
        <v>22.6</v>
      </c>
      <c r="C60" s="48">
        <v>0.4</v>
      </c>
      <c r="D60" s="49">
        <v>5.9327031999999997</v>
      </c>
      <c r="E60" s="49">
        <v>5.8958830000000004</v>
      </c>
      <c r="F60" s="49">
        <v>2.2559467999999998</v>
      </c>
    </row>
    <row r="61" spans="1:6" hidden="1">
      <c r="A61" s="43" t="s">
        <v>366</v>
      </c>
      <c r="B61" s="44">
        <v>22.8</v>
      </c>
      <c r="C61" s="48">
        <v>0.4</v>
      </c>
      <c r="D61" s="49">
        <v>2.9985267000000002</v>
      </c>
      <c r="E61" s="49">
        <v>2.6896260000000001</v>
      </c>
      <c r="F61" s="49">
        <v>0.97392009999999996</v>
      </c>
    </row>
    <row r="62" spans="1:6" hidden="1">
      <c r="A62" s="43" t="s">
        <v>366</v>
      </c>
      <c r="B62" s="44">
        <v>23.4</v>
      </c>
      <c r="C62" s="48">
        <v>0.4</v>
      </c>
      <c r="D62" s="49">
        <v>3.7593177999999998</v>
      </c>
      <c r="E62" s="49">
        <v>3.7154965</v>
      </c>
      <c r="F62" s="49">
        <v>1.6178131</v>
      </c>
    </row>
    <row r="63" spans="1:6" hidden="1">
      <c r="A63" s="43" t="s">
        <v>366</v>
      </c>
      <c r="B63" s="44">
        <v>22.6</v>
      </c>
      <c r="C63" s="48">
        <v>0.5</v>
      </c>
      <c r="D63" s="49">
        <v>14.7908004</v>
      </c>
      <c r="E63" s="49">
        <v>14.620078700000001</v>
      </c>
      <c r="F63" s="49">
        <v>2.0487668999999999</v>
      </c>
    </row>
    <row r="64" spans="1:6" hidden="1">
      <c r="A64" s="43" t="s">
        <v>366</v>
      </c>
      <c r="B64" s="44">
        <v>22.8</v>
      </c>
      <c r="C64" s="48">
        <v>0.5</v>
      </c>
      <c r="D64" s="49">
        <v>11.249174500000001</v>
      </c>
      <c r="E64" s="49">
        <v>11.015516</v>
      </c>
      <c r="F64" s="49">
        <v>4.0493888</v>
      </c>
    </row>
    <row r="65" spans="1:6" hidden="1">
      <c r="A65" s="43" t="s">
        <v>366</v>
      </c>
      <c r="B65" s="44">
        <v>23.4</v>
      </c>
      <c r="C65" s="48">
        <v>0.5</v>
      </c>
      <c r="D65" s="49">
        <v>6.5289219000000003</v>
      </c>
      <c r="E65" s="49">
        <v>5.8017272999999996</v>
      </c>
      <c r="F65" s="49">
        <v>2.7881128999999998</v>
      </c>
    </row>
    <row r="66" spans="1:6" hidden="1">
      <c r="A66" s="43" t="s">
        <v>366</v>
      </c>
      <c r="B66" s="44">
        <v>22.3</v>
      </c>
      <c r="C66" s="48">
        <v>0.55000000000000004</v>
      </c>
      <c r="D66" s="49">
        <v>53.832417300000003</v>
      </c>
      <c r="E66" s="49">
        <v>53.0479597</v>
      </c>
      <c r="F66" s="49">
        <v>8.5318085999999997</v>
      </c>
    </row>
    <row r="67" spans="1:6" hidden="1">
      <c r="A67" s="43" t="s">
        <v>366</v>
      </c>
      <c r="B67" s="44">
        <v>23.2</v>
      </c>
      <c r="C67" s="48">
        <v>0.55000000000000004</v>
      </c>
      <c r="D67" s="49">
        <v>46.591500400000001</v>
      </c>
      <c r="E67" s="49">
        <v>47.918148700000003</v>
      </c>
      <c r="F67" s="49">
        <v>4.979813</v>
      </c>
    </row>
    <row r="68" spans="1:6" hidden="1">
      <c r="A68" s="43" t="s">
        <v>366</v>
      </c>
      <c r="B68" s="44">
        <v>23.4</v>
      </c>
      <c r="C68" s="48">
        <v>0.55000000000000004</v>
      </c>
      <c r="D68" s="49">
        <v>38.597884100000002</v>
      </c>
      <c r="E68" s="49">
        <v>37.924346900000003</v>
      </c>
      <c r="F68" s="49">
        <v>5.5907254999999996</v>
      </c>
    </row>
    <row r="69" spans="1:6" hidden="1">
      <c r="A69" s="43" t="s">
        <v>366</v>
      </c>
      <c r="B69" s="44">
        <v>19.899999999999999</v>
      </c>
      <c r="C69" s="48">
        <v>0.65</v>
      </c>
      <c r="D69" s="49">
        <v>34.524879300000002</v>
      </c>
      <c r="E69" s="49">
        <v>35.458173299999999</v>
      </c>
      <c r="F69" s="49">
        <v>8.1296943000000006</v>
      </c>
    </row>
    <row r="70" spans="1:6" hidden="1">
      <c r="A70" s="43" t="s">
        <v>366</v>
      </c>
      <c r="B70" s="44">
        <v>22.3</v>
      </c>
      <c r="C70" s="48">
        <v>0.65</v>
      </c>
      <c r="D70" s="49">
        <v>43.110879599999997</v>
      </c>
      <c r="E70" s="49">
        <v>43.086097199999998</v>
      </c>
      <c r="F70" s="49">
        <v>3.5579931999999999</v>
      </c>
    </row>
    <row r="71" spans="1:6" hidden="1">
      <c r="A71" s="43" t="s">
        <v>366</v>
      </c>
      <c r="B71" s="44">
        <v>22.6</v>
      </c>
      <c r="C71" s="48">
        <v>0.65</v>
      </c>
      <c r="D71" s="49">
        <v>40.627344200000003</v>
      </c>
      <c r="E71" s="49">
        <v>39.2350219</v>
      </c>
      <c r="F71" s="49">
        <v>7.8813062</v>
      </c>
    </row>
    <row r="72" spans="1:6" hidden="1">
      <c r="A72" s="43" t="s">
        <v>366</v>
      </c>
      <c r="B72" s="44">
        <v>23.4</v>
      </c>
      <c r="C72" s="48">
        <v>0.65</v>
      </c>
      <c r="D72" s="49">
        <v>27.906214899999998</v>
      </c>
      <c r="E72" s="49">
        <v>28.438537199999999</v>
      </c>
      <c r="F72" s="49">
        <v>7.6906026000000001</v>
      </c>
    </row>
    <row r="73" spans="1:6" hidden="1">
      <c r="A73" s="43" t="s">
        <v>366</v>
      </c>
      <c r="B73" s="44">
        <v>22.6</v>
      </c>
      <c r="C73" s="48">
        <v>0.75</v>
      </c>
      <c r="D73" s="49">
        <v>56.827157900000003</v>
      </c>
      <c r="E73" s="49">
        <v>56.753008399999999</v>
      </c>
      <c r="F73" s="49">
        <v>4.0303328</v>
      </c>
    </row>
    <row r="74" spans="1:6" hidden="1">
      <c r="A74" s="43" t="s">
        <v>366</v>
      </c>
      <c r="B74" s="44">
        <v>22.8</v>
      </c>
      <c r="C74" s="48">
        <v>0.75</v>
      </c>
      <c r="D74" s="49">
        <v>31.023902400000001</v>
      </c>
      <c r="E74" s="49">
        <v>39.020696200000003</v>
      </c>
      <c r="F74" s="49">
        <v>21.270066700000001</v>
      </c>
    </row>
    <row r="75" spans="1:6" hidden="1">
      <c r="A75" s="43" t="s">
        <v>366</v>
      </c>
      <c r="B75" s="44">
        <v>23</v>
      </c>
      <c r="C75" s="48">
        <v>0.75</v>
      </c>
      <c r="D75" s="49">
        <v>36.2974502</v>
      </c>
      <c r="E75" s="49">
        <v>37.616828300000002</v>
      </c>
      <c r="F75" s="49">
        <v>5.7232374000000004</v>
      </c>
    </row>
    <row r="76" spans="1:6" hidden="1">
      <c r="A76" s="43" t="s">
        <v>366</v>
      </c>
      <c r="B76" s="44">
        <v>22.3</v>
      </c>
      <c r="C76" s="48">
        <v>0.85</v>
      </c>
      <c r="D76" s="49">
        <v>42.695415400000002</v>
      </c>
      <c r="E76" s="49">
        <v>40.966515399999999</v>
      </c>
      <c r="F76" s="49">
        <v>7.2967692</v>
      </c>
    </row>
    <row r="77" spans="1:6" hidden="1">
      <c r="A77" s="43" t="s">
        <v>366</v>
      </c>
      <c r="B77" s="44">
        <v>22.6</v>
      </c>
      <c r="C77" s="48">
        <v>0.85</v>
      </c>
      <c r="D77" s="49">
        <v>41.147721500000003</v>
      </c>
      <c r="E77" s="49">
        <v>38.024648900000003</v>
      </c>
      <c r="F77" s="49">
        <v>5.9918319999999996</v>
      </c>
    </row>
    <row r="78" spans="1:6" hidden="1">
      <c r="A78" s="43" t="s">
        <v>366</v>
      </c>
      <c r="B78" s="44">
        <v>22.8</v>
      </c>
      <c r="C78" s="48">
        <v>0.85</v>
      </c>
      <c r="D78" s="49">
        <v>39.937882700000003</v>
      </c>
      <c r="E78" s="49">
        <v>40.295014799999997</v>
      </c>
      <c r="F78" s="49">
        <v>1.8926685999999999</v>
      </c>
    </row>
    <row r="79" spans="1:6" hidden="1"/>
    <row r="80" spans="1:6" hidden="1"/>
    <row r="81" spans="4:4">
      <c r="D81" s="49"/>
    </row>
  </sheetData>
  <autoFilter ref="A1:Q80" xr:uid="{E5E00DE1-2A6D-744D-B615-29F94ADA2F1A}">
    <filterColumn colId="0">
      <filters>
        <filter val="MEL"/>
      </filters>
    </filterColumn>
    <filterColumn colId="2">
      <filters>
        <filter val="55%"/>
      </filters>
    </filterColumn>
  </autoFilter>
  <sortState xmlns:xlrd2="http://schemas.microsoft.com/office/spreadsheetml/2017/richdata2" ref="A2:Q79">
    <sortCondition ref="A2:A79"/>
    <sortCondition ref="C2:C79"/>
  </sortState>
  <phoneticPr fontId="29" type="noConversion"/>
  <pageMargins left="0.7" right="0.7" top="0.75" bottom="0.75" header="0.3" footer="0.3"/>
  <pageSetup paperSize="9" orientation="portrait" horizontalDpi="0" verticalDpi="0"/>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29262F-A5A7-694F-B15F-C76F8F228A42}">
  <dimension ref="A1:E26"/>
  <sheetViews>
    <sheetView zoomScale="144" workbookViewId="0"/>
  </sheetViews>
  <sheetFormatPr baseColWidth="10" defaultRowHeight="16"/>
  <cols>
    <col min="1" max="1" width="16" customWidth="1"/>
    <col min="2" max="2" width="15.83203125" customWidth="1"/>
    <col min="3" max="3" width="21.33203125" customWidth="1"/>
    <col min="4" max="4" width="24.5" customWidth="1"/>
  </cols>
  <sheetData>
    <row r="1" spans="1:5">
      <c r="A1" s="127" t="s">
        <v>1476</v>
      </c>
    </row>
    <row r="2" spans="1:5" ht="30">
      <c r="A2" s="128" t="s">
        <v>1463</v>
      </c>
      <c r="B2" s="128" t="s">
        <v>1466</v>
      </c>
      <c r="C2" s="128" t="s">
        <v>1467</v>
      </c>
      <c r="D2" s="128" t="s">
        <v>1477</v>
      </c>
      <c r="E2" s="129"/>
    </row>
    <row r="3" spans="1:5">
      <c r="A3" s="128" t="s">
        <v>1464</v>
      </c>
      <c r="B3" s="128" t="s">
        <v>1478</v>
      </c>
      <c r="C3" s="128" t="s">
        <v>1482</v>
      </c>
      <c r="D3" s="128" t="s">
        <v>1469</v>
      </c>
      <c r="E3" s="129"/>
    </row>
    <row r="4" spans="1:5">
      <c r="A4" s="128"/>
      <c r="B4" s="128" t="s">
        <v>1479</v>
      </c>
      <c r="C4" s="128" t="s">
        <v>1480</v>
      </c>
      <c r="D4" s="128" t="s">
        <v>1470</v>
      </c>
      <c r="E4" s="129"/>
    </row>
    <row r="5" spans="1:5">
      <c r="A5" s="128"/>
      <c r="B5" s="128"/>
      <c r="C5" s="128"/>
      <c r="D5" s="128" t="s">
        <v>1484</v>
      </c>
      <c r="E5" s="129"/>
    </row>
    <row r="6" spans="1:5">
      <c r="A6" s="128" t="s">
        <v>1465</v>
      </c>
      <c r="B6" s="128" t="s">
        <v>1478</v>
      </c>
      <c r="C6" s="128" t="s">
        <v>1483</v>
      </c>
      <c r="D6" s="128" t="s">
        <v>1471</v>
      </c>
      <c r="E6" s="129"/>
    </row>
    <row r="7" spans="1:5">
      <c r="A7" s="128"/>
      <c r="B7" s="128" t="s">
        <v>1479</v>
      </c>
      <c r="C7" s="128" t="s">
        <v>1481</v>
      </c>
      <c r="D7" s="128" t="s">
        <v>1472</v>
      </c>
      <c r="E7" s="129"/>
    </row>
    <row r="8" spans="1:5">
      <c r="A8" s="128"/>
      <c r="B8" s="128"/>
      <c r="C8" s="128"/>
      <c r="D8" s="128" t="s">
        <v>1485</v>
      </c>
      <c r="E8" s="129"/>
    </row>
    <row r="9" spans="1:5">
      <c r="A9" t="s">
        <v>1486</v>
      </c>
    </row>
    <row r="10" spans="1:5">
      <c r="A10" t="s">
        <v>1487</v>
      </c>
    </row>
    <row r="12" spans="1:5">
      <c r="A12" s="127" t="s">
        <v>1492</v>
      </c>
    </row>
    <row r="13" spans="1:5">
      <c r="A13" s="219" t="s">
        <v>1463</v>
      </c>
      <c r="B13" s="219" t="s">
        <v>1493</v>
      </c>
      <c r="C13" s="220" t="s">
        <v>1468</v>
      </c>
      <c r="D13" s="220"/>
    </row>
    <row r="14" spans="1:5">
      <c r="A14" s="219"/>
      <c r="B14" s="219"/>
      <c r="C14" s="131" t="s">
        <v>1494</v>
      </c>
      <c r="D14" s="131" t="s">
        <v>1495</v>
      </c>
    </row>
    <row r="15" spans="1:5">
      <c r="A15" s="221" t="s">
        <v>1464</v>
      </c>
      <c r="B15" s="131" t="s">
        <v>1496</v>
      </c>
      <c r="C15" s="131" t="s">
        <v>1500</v>
      </c>
      <c r="D15" s="131" t="s">
        <v>1503</v>
      </c>
    </row>
    <row r="16" spans="1:5">
      <c r="A16" s="222"/>
      <c r="B16" s="131" t="s">
        <v>1497</v>
      </c>
      <c r="C16" s="131" t="s">
        <v>1501</v>
      </c>
      <c r="D16" s="131" t="s">
        <v>1504</v>
      </c>
    </row>
    <row r="17" spans="1:4">
      <c r="A17" s="222"/>
      <c r="B17" s="131" t="s">
        <v>1498</v>
      </c>
      <c r="C17" s="131" t="s">
        <v>1510</v>
      </c>
      <c r="D17" s="131" t="s">
        <v>1505</v>
      </c>
    </row>
    <row r="18" spans="1:4">
      <c r="A18" s="222"/>
      <c r="B18" s="131" t="s">
        <v>1499</v>
      </c>
      <c r="C18" s="131" t="s">
        <v>1510</v>
      </c>
      <c r="D18" s="131" t="s">
        <v>1506</v>
      </c>
    </row>
    <row r="19" spans="1:4" ht="32">
      <c r="A19" s="223"/>
      <c r="B19" s="131"/>
      <c r="C19" s="131" t="s">
        <v>1502</v>
      </c>
      <c r="D19" s="131" t="s">
        <v>1507</v>
      </c>
    </row>
    <row r="20" spans="1:4">
      <c r="A20" s="221" t="s">
        <v>1465</v>
      </c>
      <c r="B20" s="131" t="s">
        <v>1496</v>
      </c>
      <c r="C20" s="131" t="s">
        <v>1508</v>
      </c>
      <c r="D20" s="131" t="s">
        <v>1512</v>
      </c>
    </row>
    <row r="21" spans="1:4">
      <c r="A21" s="222"/>
      <c r="B21" s="131" t="s">
        <v>1497</v>
      </c>
      <c r="C21" s="131" t="s">
        <v>1509</v>
      </c>
      <c r="D21" s="131" t="s">
        <v>1513</v>
      </c>
    </row>
    <row r="22" spans="1:4">
      <c r="A22" s="222"/>
      <c r="B22" s="131" t="s">
        <v>1498</v>
      </c>
      <c r="C22" s="131" t="s">
        <v>1510</v>
      </c>
      <c r="D22" s="131" t="s">
        <v>1514</v>
      </c>
    </row>
    <row r="23" spans="1:4">
      <c r="A23" s="222"/>
      <c r="B23" s="131" t="s">
        <v>1499</v>
      </c>
      <c r="C23" s="131" t="s">
        <v>1510</v>
      </c>
      <c r="D23" s="131" t="s">
        <v>1515</v>
      </c>
    </row>
    <row r="24" spans="1:4" ht="32">
      <c r="A24" s="223"/>
      <c r="B24" s="131"/>
      <c r="C24" s="131" t="s">
        <v>1511</v>
      </c>
      <c r="D24" s="131" t="s">
        <v>1516</v>
      </c>
    </row>
    <row r="26" spans="1:4">
      <c r="A26" s="130" t="s">
        <v>1517</v>
      </c>
    </row>
  </sheetData>
  <mergeCells count="5">
    <mergeCell ref="A13:A14"/>
    <mergeCell ref="B13:B14"/>
    <mergeCell ref="C13:D13"/>
    <mergeCell ref="A15:A19"/>
    <mergeCell ref="A20:A24"/>
  </mergeCells>
  <pageMargins left="0.7" right="0.7" top="0.75" bottom="0.75" header="0.3" footer="0.3"/>
  <pageSetup paperSize="9" orientation="portrait" horizontalDpi="0" verticalDpi="0"/>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FA020E-6612-F945-BD75-54792EE25660}">
  <dimension ref="A2:E47"/>
  <sheetViews>
    <sheetView topLeftCell="A31" workbookViewId="0"/>
  </sheetViews>
  <sheetFormatPr baseColWidth="10" defaultRowHeight="16"/>
  <cols>
    <col min="1" max="1" width="16.5" customWidth="1"/>
    <col min="2" max="2" width="20.5" customWidth="1"/>
    <col min="3" max="3" width="25.33203125" customWidth="1"/>
    <col min="4" max="4" width="19.83203125" customWidth="1"/>
  </cols>
  <sheetData>
    <row r="2" spans="1:5" ht="20">
      <c r="A2" s="120" t="s">
        <v>1355</v>
      </c>
    </row>
    <row r="3" spans="1:5" ht="76" customHeight="1">
      <c r="A3" s="225" t="s">
        <v>1272</v>
      </c>
      <c r="B3" s="225" t="s">
        <v>1354</v>
      </c>
      <c r="C3" s="225"/>
      <c r="D3" s="225" t="s">
        <v>1275</v>
      </c>
    </row>
    <row r="4" spans="1:5" ht="61" customHeight="1">
      <c r="A4" s="225"/>
      <c r="B4" s="121" t="s">
        <v>1273</v>
      </c>
      <c r="C4" s="121" t="s">
        <v>1274</v>
      </c>
      <c r="D4" s="225"/>
    </row>
    <row r="5" spans="1:5" ht="42">
      <c r="A5" s="122" t="s">
        <v>1276</v>
      </c>
      <c r="B5" s="79"/>
      <c r="C5" s="79"/>
      <c r="D5" s="79"/>
    </row>
    <row r="6" spans="1:5" ht="21">
      <c r="A6" s="121" t="s">
        <v>1277</v>
      </c>
      <c r="B6" s="121" t="s">
        <v>1278</v>
      </c>
      <c r="C6" s="121" t="s">
        <v>1279</v>
      </c>
      <c r="D6" s="121" t="s">
        <v>1280</v>
      </c>
    </row>
    <row r="7" spans="1:5" ht="21">
      <c r="A7" s="121" t="s">
        <v>1281</v>
      </c>
      <c r="B7" s="121" t="s">
        <v>1282</v>
      </c>
      <c r="C7" s="121" t="s">
        <v>1283</v>
      </c>
      <c r="D7" s="121" t="s">
        <v>1284</v>
      </c>
    </row>
    <row r="8" spans="1:5" ht="21">
      <c r="A8" s="121" t="s">
        <v>1285</v>
      </c>
      <c r="B8" s="121" t="s">
        <v>1286</v>
      </c>
      <c r="C8" s="121" t="s">
        <v>1287</v>
      </c>
      <c r="D8" s="121" t="s">
        <v>1288</v>
      </c>
    </row>
    <row r="9" spans="1:5" ht="21">
      <c r="A9" s="121" t="s">
        <v>1289</v>
      </c>
      <c r="B9" s="121" t="s">
        <v>1290</v>
      </c>
      <c r="C9" s="121" t="s">
        <v>1291</v>
      </c>
      <c r="D9" s="121" t="s">
        <v>1292</v>
      </c>
    </row>
    <row r="10" spans="1:5" ht="42">
      <c r="A10" s="121" t="s">
        <v>1293</v>
      </c>
      <c r="B10" s="121" t="s">
        <v>1294</v>
      </c>
      <c r="C10" s="121" t="s">
        <v>1295</v>
      </c>
      <c r="D10" s="121" t="s">
        <v>1296</v>
      </c>
    </row>
    <row r="11" spans="1:5" ht="42">
      <c r="A11" s="121" t="s">
        <v>1297</v>
      </c>
      <c r="B11" s="121" t="s">
        <v>1298</v>
      </c>
      <c r="C11" s="121" t="s">
        <v>1299</v>
      </c>
      <c r="D11" s="121" t="s">
        <v>1300</v>
      </c>
    </row>
    <row r="12" spans="1:5" ht="63">
      <c r="A12" s="121" t="s">
        <v>1301</v>
      </c>
      <c r="B12" s="121" t="s">
        <v>1302</v>
      </c>
      <c r="C12" s="121" t="s">
        <v>1303</v>
      </c>
      <c r="D12" s="121" t="s">
        <v>1304</v>
      </c>
    </row>
    <row r="13" spans="1:5" ht="84">
      <c r="A13" s="121" t="s">
        <v>1305</v>
      </c>
      <c r="B13" s="121" t="s">
        <v>1306</v>
      </c>
      <c r="C13" s="121" t="s">
        <v>1307</v>
      </c>
      <c r="D13" s="121" t="s">
        <v>1296</v>
      </c>
    </row>
    <row r="14" spans="1:5" ht="21">
      <c r="A14" s="121" t="s">
        <v>1308</v>
      </c>
      <c r="B14" s="79"/>
      <c r="C14" s="79"/>
      <c r="D14" s="79"/>
    </row>
    <row r="15" spans="1:5" ht="21">
      <c r="A15" s="121" t="s">
        <v>1277</v>
      </c>
      <c r="B15" s="121" t="s">
        <v>1309</v>
      </c>
      <c r="C15" s="121" t="s">
        <v>1310</v>
      </c>
      <c r="D15" s="121" t="s">
        <v>1284</v>
      </c>
    </row>
    <row r="16" spans="1:5" ht="21">
      <c r="A16" s="121" t="s">
        <v>1281</v>
      </c>
      <c r="B16" s="121" t="s">
        <v>1278</v>
      </c>
      <c r="C16" s="121" t="s">
        <v>1311</v>
      </c>
      <c r="D16" s="121" t="s">
        <v>1312</v>
      </c>
      <c r="E16" s="120"/>
    </row>
    <row r="17" spans="1:4" ht="21">
      <c r="A17" s="121" t="s">
        <v>1285</v>
      </c>
      <c r="B17" s="121" t="s">
        <v>1313</v>
      </c>
      <c r="C17" s="121" t="s">
        <v>1314</v>
      </c>
      <c r="D17" s="121" t="s">
        <v>1315</v>
      </c>
    </row>
    <row r="18" spans="1:4" ht="21">
      <c r="A18" s="121" t="s">
        <v>1289</v>
      </c>
      <c r="B18" s="121" t="s">
        <v>1316</v>
      </c>
      <c r="C18" s="121" t="s">
        <v>1317</v>
      </c>
      <c r="D18" s="121" t="s">
        <v>1318</v>
      </c>
    </row>
    <row r="19" spans="1:4" ht="42">
      <c r="A19" s="121" t="s">
        <v>1293</v>
      </c>
      <c r="B19" s="121" t="s">
        <v>1319</v>
      </c>
      <c r="C19" s="121" t="s">
        <v>1320</v>
      </c>
      <c r="D19" s="121" t="s">
        <v>1321</v>
      </c>
    </row>
    <row r="20" spans="1:4" ht="42">
      <c r="A20" s="121" t="s">
        <v>1297</v>
      </c>
      <c r="B20" s="121" t="s">
        <v>1322</v>
      </c>
      <c r="C20" s="121" t="s">
        <v>1323</v>
      </c>
      <c r="D20" s="121" t="s">
        <v>1324</v>
      </c>
    </row>
    <row r="21" spans="1:4" ht="63">
      <c r="A21" s="121" t="s">
        <v>1301</v>
      </c>
      <c r="B21" s="121" t="s">
        <v>1325</v>
      </c>
      <c r="C21" s="121" t="s">
        <v>1326</v>
      </c>
      <c r="D21" s="121" t="s">
        <v>1327</v>
      </c>
    </row>
    <row r="22" spans="1:4" ht="84">
      <c r="A22" s="121" t="s">
        <v>1305</v>
      </c>
      <c r="B22" s="121" t="s">
        <v>1328</v>
      </c>
      <c r="C22" s="121" t="s">
        <v>1329</v>
      </c>
      <c r="D22" s="121" t="s">
        <v>1330</v>
      </c>
    </row>
    <row r="23" spans="1:4" ht="42">
      <c r="A23" s="122" t="s">
        <v>1331</v>
      </c>
      <c r="B23" s="79"/>
      <c r="C23" s="79"/>
      <c r="D23" s="79"/>
    </row>
    <row r="24" spans="1:4" ht="21">
      <c r="A24" s="121" t="s">
        <v>1277</v>
      </c>
      <c r="B24" s="121" t="s">
        <v>1332</v>
      </c>
      <c r="C24" s="121" t="s">
        <v>1333</v>
      </c>
      <c r="D24" s="121" t="s">
        <v>1334</v>
      </c>
    </row>
    <row r="25" spans="1:4" ht="21">
      <c r="A25" s="121" t="s">
        <v>1281</v>
      </c>
      <c r="B25" s="121" t="s">
        <v>1335</v>
      </c>
      <c r="C25" s="121" t="s">
        <v>1336</v>
      </c>
      <c r="D25" s="121" t="s">
        <v>1337</v>
      </c>
    </row>
    <row r="26" spans="1:4" ht="21">
      <c r="A26" s="121" t="s">
        <v>1285</v>
      </c>
      <c r="B26" s="121" t="s">
        <v>1338</v>
      </c>
      <c r="C26" s="121" t="s">
        <v>1339</v>
      </c>
      <c r="D26" s="121" t="s">
        <v>1340</v>
      </c>
    </row>
    <row r="27" spans="1:4" ht="21">
      <c r="A27" s="121" t="s">
        <v>1289</v>
      </c>
      <c r="B27" s="121" t="s">
        <v>1341</v>
      </c>
      <c r="C27" s="121" t="s">
        <v>1342</v>
      </c>
      <c r="D27" s="121" t="s">
        <v>1343</v>
      </c>
    </row>
    <row r="28" spans="1:4" ht="42">
      <c r="A28" s="121" t="s">
        <v>1293</v>
      </c>
      <c r="B28" s="121" t="s">
        <v>1344</v>
      </c>
      <c r="C28" s="121" t="s">
        <v>1345</v>
      </c>
      <c r="D28" s="121" t="s">
        <v>1346</v>
      </c>
    </row>
    <row r="29" spans="1:4" ht="42">
      <c r="A29" s="121" t="s">
        <v>1297</v>
      </c>
      <c r="B29" s="121" t="s">
        <v>1291</v>
      </c>
      <c r="C29" s="121" t="s">
        <v>1347</v>
      </c>
      <c r="D29" s="121" t="s">
        <v>1348</v>
      </c>
    </row>
    <row r="30" spans="1:4" ht="63">
      <c r="A30" s="121" t="s">
        <v>1301</v>
      </c>
      <c r="B30" s="121" t="s">
        <v>1294</v>
      </c>
      <c r="C30" s="121" t="s">
        <v>1349</v>
      </c>
      <c r="D30" s="121" t="s">
        <v>1350</v>
      </c>
    </row>
    <row r="31" spans="1:4" ht="84">
      <c r="A31" s="121" t="s">
        <v>1305</v>
      </c>
      <c r="B31" s="121" t="s">
        <v>1351</v>
      </c>
      <c r="C31" s="121" t="s">
        <v>1352</v>
      </c>
      <c r="D31" s="121" t="s">
        <v>1353</v>
      </c>
    </row>
    <row r="33" spans="1:5">
      <c r="A33" s="123" t="s">
        <v>1356</v>
      </c>
    </row>
    <row r="34" spans="1:5">
      <c r="A34" s="123" t="s">
        <v>1357</v>
      </c>
    </row>
    <row r="35" spans="1:5">
      <c r="A35" s="123" t="s">
        <v>1358</v>
      </c>
    </row>
    <row r="36" spans="1:5">
      <c r="A36" s="123" t="s">
        <v>1359</v>
      </c>
    </row>
    <row r="37" spans="1:5">
      <c r="A37" s="123" t="s">
        <v>1360</v>
      </c>
    </row>
    <row r="39" spans="1:5" ht="20">
      <c r="A39" s="120" t="s">
        <v>1378</v>
      </c>
    </row>
    <row r="40" spans="1:5" ht="20">
      <c r="A40" s="226" t="s">
        <v>5</v>
      </c>
      <c r="B40" s="226" t="s">
        <v>1361</v>
      </c>
      <c r="C40" s="226"/>
      <c r="D40" s="226"/>
      <c r="E40" s="224" t="s">
        <v>1362</v>
      </c>
    </row>
    <row r="41" spans="1:5" ht="105">
      <c r="A41" s="226"/>
      <c r="B41" s="124" t="s">
        <v>1375</v>
      </c>
      <c r="C41" s="124" t="s">
        <v>1376</v>
      </c>
      <c r="D41" s="124" t="s">
        <v>1377</v>
      </c>
      <c r="E41" s="224"/>
    </row>
    <row r="42" spans="1:5" ht="42">
      <c r="A42" s="122" t="s">
        <v>1276</v>
      </c>
      <c r="B42" s="125" t="s">
        <v>1363</v>
      </c>
      <c r="C42" s="125" t="s">
        <v>1364</v>
      </c>
      <c r="D42" s="125" t="s">
        <v>1365</v>
      </c>
      <c r="E42" s="125" t="s">
        <v>1366</v>
      </c>
    </row>
    <row r="43" spans="1:5" ht="21">
      <c r="A43" s="121" t="s">
        <v>1308</v>
      </c>
      <c r="B43" s="125" t="s">
        <v>1367</v>
      </c>
      <c r="C43" s="125" t="s">
        <v>1368</v>
      </c>
      <c r="D43" s="125" t="s">
        <v>1369</v>
      </c>
      <c r="E43" s="125" t="s">
        <v>1370</v>
      </c>
    </row>
    <row r="44" spans="1:5" ht="42">
      <c r="A44" s="122" t="s">
        <v>1331</v>
      </c>
      <c r="B44" s="125" t="s">
        <v>1371</v>
      </c>
      <c r="C44" s="125" t="s">
        <v>1372</v>
      </c>
      <c r="D44" s="125" t="s">
        <v>1373</v>
      </c>
      <c r="E44" s="125" t="s">
        <v>1374</v>
      </c>
    </row>
    <row r="45" spans="1:5">
      <c r="A45" s="123" t="s">
        <v>1379</v>
      </c>
    </row>
    <row r="46" spans="1:5">
      <c r="A46" s="123" t="s">
        <v>1380</v>
      </c>
    </row>
    <row r="47" spans="1:5">
      <c r="A47" s="123" t="s">
        <v>1360</v>
      </c>
    </row>
  </sheetData>
  <mergeCells count="6">
    <mergeCell ref="E40:E41"/>
    <mergeCell ref="B3:C3"/>
    <mergeCell ref="D3:D4"/>
    <mergeCell ref="A3:A4"/>
    <mergeCell ref="B40:D40"/>
    <mergeCell ref="A40:A41"/>
  </mergeCells>
  <hyperlinks>
    <hyperlink ref="E40" r:id="rId1" location="t2n2" display="https://enviromicro-journals.onlinelibrary.wiley.com/doi/full/10.1046/j.1365-2672.2002.01734.x?saml_referrer - t2n2" xr:uid="{0D2250D2-0A9D-C245-9A0C-84FEFABF1B96}"/>
  </hyperlinks>
  <pageMargins left="0.7" right="0.7" top="0.75" bottom="0.75" header="0.3" footer="0.3"/>
  <pageSetup paperSize="9" orientation="portrait" horizontalDpi="0" verticalDpi="0"/>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12E960-A97D-E24F-82AC-2A2EBFC0DC52}">
  <dimension ref="A1:G62"/>
  <sheetViews>
    <sheetView workbookViewId="0"/>
  </sheetViews>
  <sheetFormatPr baseColWidth="10" defaultRowHeight="16"/>
  <cols>
    <col min="5" max="5" width="17.5" customWidth="1"/>
    <col min="6" max="6" width="18.5" customWidth="1"/>
    <col min="7" max="7" width="23.33203125" customWidth="1"/>
  </cols>
  <sheetData>
    <row r="1" spans="1:7">
      <c r="A1" t="s">
        <v>731</v>
      </c>
    </row>
    <row r="2" spans="1:7" ht="51">
      <c r="A2" s="79" t="s">
        <v>375</v>
      </c>
      <c r="B2" s="79" t="s">
        <v>679</v>
      </c>
      <c r="C2" s="79" t="s">
        <v>680</v>
      </c>
      <c r="D2" s="79" t="s">
        <v>681</v>
      </c>
      <c r="E2" s="79" t="s">
        <v>684</v>
      </c>
      <c r="F2" s="79" t="s">
        <v>682</v>
      </c>
      <c r="G2" s="79" t="s">
        <v>683</v>
      </c>
    </row>
    <row r="3" spans="1:7">
      <c r="A3" s="91" t="s">
        <v>685</v>
      </c>
      <c r="B3" s="91" t="s">
        <v>686</v>
      </c>
      <c r="C3" s="91">
        <v>60</v>
      </c>
      <c r="D3" s="91" t="s">
        <v>687</v>
      </c>
      <c r="E3" s="91" t="s">
        <v>688</v>
      </c>
      <c r="F3" s="91" t="s">
        <v>689</v>
      </c>
      <c r="G3" s="91" t="s">
        <v>690</v>
      </c>
    </row>
    <row r="4" spans="1:7">
      <c r="A4" s="91"/>
      <c r="B4" s="91"/>
      <c r="C4" s="91">
        <v>60</v>
      </c>
      <c r="D4" s="91" t="s">
        <v>691</v>
      </c>
      <c r="E4" s="91" t="s">
        <v>692</v>
      </c>
      <c r="F4" s="91" t="s">
        <v>693</v>
      </c>
      <c r="G4" s="91" t="s">
        <v>694</v>
      </c>
    </row>
    <row r="5" spans="1:7">
      <c r="A5" s="91"/>
      <c r="B5" s="91" t="s">
        <v>695</v>
      </c>
      <c r="C5" s="91">
        <v>60</v>
      </c>
      <c r="D5" s="91" t="s">
        <v>687</v>
      </c>
      <c r="E5" s="91" t="s">
        <v>696</v>
      </c>
      <c r="F5" s="91" t="s">
        <v>697</v>
      </c>
      <c r="G5" s="91" t="s">
        <v>698</v>
      </c>
    </row>
    <row r="6" spans="1:7">
      <c r="A6" s="91"/>
      <c r="B6" s="91"/>
      <c r="C6" s="91">
        <v>60</v>
      </c>
      <c r="D6" s="91" t="s">
        <v>691</v>
      </c>
      <c r="E6" s="91" t="s">
        <v>699</v>
      </c>
      <c r="F6" s="91" t="s">
        <v>700</v>
      </c>
      <c r="G6" s="91" t="s">
        <v>701</v>
      </c>
    </row>
    <row r="7" spans="1:7" ht="30">
      <c r="A7" s="91" t="s">
        <v>702</v>
      </c>
      <c r="B7" s="91" t="s">
        <v>703</v>
      </c>
      <c r="C7" s="91">
        <v>0</v>
      </c>
      <c r="D7" s="91" t="s">
        <v>687</v>
      </c>
      <c r="E7" s="91" t="s">
        <v>704</v>
      </c>
      <c r="F7" s="91" t="s">
        <v>705</v>
      </c>
      <c r="G7" s="91" t="s">
        <v>706</v>
      </c>
    </row>
    <row r="8" spans="1:7">
      <c r="A8" s="91"/>
      <c r="B8" s="91"/>
      <c r="C8" s="91">
        <v>0</v>
      </c>
      <c r="D8" s="91" t="s">
        <v>691</v>
      </c>
      <c r="E8" s="91" t="s">
        <v>707</v>
      </c>
      <c r="F8" s="91" t="s">
        <v>708</v>
      </c>
      <c r="G8" s="91" t="s">
        <v>709</v>
      </c>
    </row>
    <row r="9" spans="1:7">
      <c r="A9" s="91"/>
      <c r="B9" s="91"/>
      <c r="C9" s="91">
        <v>60</v>
      </c>
      <c r="D9" s="91" t="s">
        <v>687</v>
      </c>
      <c r="E9" s="91" t="s">
        <v>710</v>
      </c>
      <c r="F9" s="91" t="s">
        <v>711</v>
      </c>
      <c r="G9" s="91" t="s">
        <v>712</v>
      </c>
    </row>
    <row r="10" spans="1:7">
      <c r="A10" s="91"/>
      <c r="B10" s="91"/>
      <c r="C10" s="91">
        <v>60</v>
      </c>
      <c r="D10" s="91" t="s">
        <v>691</v>
      </c>
      <c r="E10" s="91" t="s">
        <v>713</v>
      </c>
      <c r="F10" s="91" t="s">
        <v>714</v>
      </c>
      <c r="G10" s="91" t="s">
        <v>715</v>
      </c>
    </row>
    <row r="11" spans="1:7" ht="30">
      <c r="A11" s="91"/>
      <c r="B11" s="91" t="s">
        <v>716</v>
      </c>
      <c r="C11" s="91">
        <v>0</v>
      </c>
      <c r="D11" s="91" t="s">
        <v>687</v>
      </c>
      <c r="E11" s="91" t="s">
        <v>717</v>
      </c>
      <c r="F11" s="91" t="s">
        <v>718</v>
      </c>
      <c r="G11" s="91" t="s">
        <v>719</v>
      </c>
    </row>
    <row r="12" spans="1:7">
      <c r="A12" s="91"/>
      <c r="B12" s="91"/>
      <c r="C12" s="91">
        <v>0</v>
      </c>
      <c r="D12" s="91" t="s">
        <v>691</v>
      </c>
      <c r="E12" s="91" t="s">
        <v>720</v>
      </c>
      <c r="F12" s="91" t="s">
        <v>721</v>
      </c>
      <c r="G12" s="91" t="s">
        <v>722</v>
      </c>
    </row>
    <row r="13" spans="1:7">
      <c r="A13" s="91"/>
      <c r="B13" s="91"/>
      <c r="C13" s="91">
        <v>60</v>
      </c>
      <c r="D13" s="91" t="s">
        <v>687</v>
      </c>
      <c r="E13" s="91" t="s">
        <v>723</v>
      </c>
      <c r="F13" s="91" t="s">
        <v>724</v>
      </c>
      <c r="G13" s="91" t="s">
        <v>725</v>
      </c>
    </row>
    <row r="14" spans="1:7">
      <c r="A14" s="91"/>
      <c r="B14" s="91"/>
      <c r="C14" s="91">
        <v>60</v>
      </c>
      <c r="D14" s="91" t="s">
        <v>691</v>
      </c>
      <c r="E14" s="91" t="s">
        <v>726</v>
      </c>
      <c r="F14" s="91" t="s">
        <v>727</v>
      </c>
      <c r="G14" s="91" t="s">
        <v>728</v>
      </c>
    </row>
    <row r="15" spans="1:7" ht="21">
      <c r="A15" s="90" t="s">
        <v>729</v>
      </c>
    </row>
    <row r="16" spans="1:7" ht="21">
      <c r="A16" s="90" t="s">
        <v>730</v>
      </c>
    </row>
    <row r="20" spans="1:7">
      <c r="A20" t="s">
        <v>732</v>
      </c>
    </row>
    <row r="21" spans="1:7" ht="63">
      <c r="A21" s="96" t="s">
        <v>375</v>
      </c>
      <c r="B21" s="96" t="s">
        <v>679</v>
      </c>
      <c r="C21" s="96" t="s">
        <v>733</v>
      </c>
      <c r="D21" s="96" t="s">
        <v>734</v>
      </c>
      <c r="E21" s="96" t="s">
        <v>735</v>
      </c>
      <c r="F21" s="96" t="s">
        <v>682</v>
      </c>
      <c r="G21" s="97" t="s">
        <v>736</v>
      </c>
    </row>
    <row r="22" spans="1:7">
      <c r="A22" s="91" t="s">
        <v>685</v>
      </c>
      <c r="B22" s="91" t="s">
        <v>737</v>
      </c>
      <c r="C22" s="91" t="s">
        <v>737</v>
      </c>
      <c r="D22" s="91" t="s">
        <v>738</v>
      </c>
      <c r="E22" s="91" t="s">
        <v>739</v>
      </c>
      <c r="F22" s="91"/>
      <c r="G22" s="91"/>
    </row>
    <row r="23" spans="1:7" ht="17">
      <c r="A23" s="91"/>
      <c r="B23" s="91"/>
      <c r="C23" s="91" t="s">
        <v>695</v>
      </c>
      <c r="D23" s="97" t="s">
        <v>740</v>
      </c>
      <c r="E23" s="91"/>
      <c r="F23" s="91"/>
      <c r="G23" s="91"/>
    </row>
    <row r="24" spans="1:7">
      <c r="A24" s="91"/>
      <c r="B24" s="91"/>
      <c r="C24" s="91" t="s">
        <v>686</v>
      </c>
      <c r="D24" s="91" t="s">
        <v>741</v>
      </c>
      <c r="E24" s="91"/>
      <c r="F24" s="91" t="s">
        <v>742</v>
      </c>
      <c r="G24" s="91" t="s">
        <v>743</v>
      </c>
    </row>
    <row r="25" spans="1:7">
      <c r="A25" s="91"/>
      <c r="B25" s="91"/>
      <c r="C25" s="91" t="s">
        <v>744</v>
      </c>
      <c r="D25" s="91" t="s">
        <v>745</v>
      </c>
      <c r="E25" s="91"/>
      <c r="F25" s="91" t="s">
        <v>697</v>
      </c>
      <c r="G25" s="91" t="s">
        <v>746</v>
      </c>
    </row>
    <row r="26" spans="1:7" ht="30">
      <c r="A26" s="91"/>
      <c r="B26" s="91"/>
      <c r="C26" s="91" t="s">
        <v>747</v>
      </c>
      <c r="D26" s="91" t="s">
        <v>748</v>
      </c>
      <c r="E26" s="91" t="s">
        <v>749</v>
      </c>
      <c r="F26" s="91"/>
      <c r="G26" s="91"/>
    </row>
    <row r="27" spans="1:7">
      <c r="A27" s="91"/>
      <c r="B27" s="91"/>
      <c r="C27" s="91" t="s">
        <v>750</v>
      </c>
      <c r="D27" s="91" t="s">
        <v>751</v>
      </c>
      <c r="E27" s="91"/>
      <c r="F27" s="91"/>
      <c r="G27" s="91"/>
    </row>
    <row r="28" spans="1:7" ht="17">
      <c r="A28" s="91"/>
      <c r="B28" s="91" t="s">
        <v>686</v>
      </c>
      <c r="C28" s="91" t="s">
        <v>737</v>
      </c>
      <c r="D28" s="91" t="s">
        <v>752</v>
      </c>
      <c r="E28" s="91"/>
      <c r="F28" s="97" t="s">
        <v>753</v>
      </c>
      <c r="G28" s="91" t="s">
        <v>754</v>
      </c>
    </row>
    <row r="29" spans="1:7" ht="17">
      <c r="A29" s="91"/>
      <c r="B29" s="91"/>
      <c r="C29" s="91" t="s">
        <v>695</v>
      </c>
      <c r="D29" s="97" t="s">
        <v>755</v>
      </c>
      <c r="E29" s="91"/>
      <c r="F29" s="91"/>
      <c r="G29" s="91"/>
    </row>
    <row r="30" spans="1:7">
      <c r="A30" s="91"/>
      <c r="B30" s="91"/>
      <c r="C30" s="91" t="s">
        <v>686</v>
      </c>
      <c r="D30" s="91" t="s">
        <v>756</v>
      </c>
      <c r="E30" s="91" t="s">
        <v>757</v>
      </c>
      <c r="F30" s="91"/>
      <c r="G30" s="91"/>
    </row>
    <row r="31" spans="1:7">
      <c r="A31" s="91"/>
      <c r="B31" s="91"/>
      <c r="C31" s="91" t="s">
        <v>744</v>
      </c>
      <c r="D31" s="91" t="s">
        <v>751</v>
      </c>
      <c r="E31" s="91"/>
      <c r="F31" s="91"/>
      <c r="G31" s="91"/>
    </row>
    <row r="32" spans="1:7" ht="30">
      <c r="A32" s="91"/>
      <c r="B32" s="91"/>
      <c r="C32" s="91" t="s">
        <v>747</v>
      </c>
      <c r="D32" s="91" t="s">
        <v>751</v>
      </c>
      <c r="E32" s="91"/>
      <c r="F32" s="91"/>
      <c r="G32" s="91"/>
    </row>
    <row r="33" spans="1:7">
      <c r="A33" s="91"/>
      <c r="B33" s="91"/>
      <c r="C33" s="91" t="s">
        <v>750</v>
      </c>
      <c r="D33" s="91" t="s">
        <v>751</v>
      </c>
      <c r="E33" s="91"/>
      <c r="F33" s="79"/>
      <c r="G33" s="79"/>
    </row>
    <row r="34" spans="1:7">
      <c r="A34" s="79"/>
      <c r="B34" s="91" t="s">
        <v>695</v>
      </c>
      <c r="C34" s="91" t="s">
        <v>737</v>
      </c>
      <c r="D34" s="91" t="s">
        <v>758</v>
      </c>
      <c r="E34" s="91"/>
      <c r="F34" s="91"/>
      <c r="G34" s="91"/>
    </row>
    <row r="35" spans="1:7">
      <c r="A35" s="91"/>
      <c r="B35" s="91"/>
      <c r="C35" s="91" t="s">
        <v>695</v>
      </c>
      <c r="D35" s="91" t="s">
        <v>759</v>
      </c>
      <c r="E35" s="91" t="s">
        <v>760</v>
      </c>
      <c r="F35" s="91"/>
      <c r="G35" s="91"/>
    </row>
    <row r="36" spans="1:7">
      <c r="A36" s="91"/>
      <c r="B36" s="91"/>
      <c r="C36" s="91" t="s">
        <v>686</v>
      </c>
      <c r="D36" s="91" t="s">
        <v>758</v>
      </c>
      <c r="E36" s="91"/>
      <c r="F36" s="91"/>
      <c r="G36" s="91"/>
    </row>
    <row r="37" spans="1:7" ht="17">
      <c r="A37" s="91"/>
      <c r="B37" s="91"/>
      <c r="C37" s="91" t="s">
        <v>744</v>
      </c>
      <c r="D37" s="91" t="s">
        <v>761</v>
      </c>
      <c r="E37" s="91"/>
      <c r="F37" s="97" t="s">
        <v>762</v>
      </c>
      <c r="G37" s="91" t="s">
        <v>715</v>
      </c>
    </row>
    <row r="38" spans="1:7" ht="30">
      <c r="A38" s="91"/>
      <c r="B38" s="91"/>
      <c r="C38" s="91" t="s">
        <v>747</v>
      </c>
      <c r="D38" s="91" t="s">
        <v>751</v>
      </c>
      <c r="E38" s="91"/>
      <c r="F38" s="91"/>
      <c r="G38" s="91"/>
    </row>
    <row r="39" spans="1:7">
      <c r="A39" s="91"/>
      <c r="B39" s="91"/>
      <c r="C39" s="91" t="s">
        <v>750</v>
      </c>
      <c r="D39" s="91" t="s">
        <v>763</v>
      </c>
      <c r="E39" s="91"/>
      <c r="F39" s="91" t="s">
        <v>764</v>
      </c>
      <c r="G39" s="91" t="s">
        <v>765</v>
      </c>
    </row>
    <row r="40" spans="1:7">
      <c r="A40" s="91" t="s">
        <v>702</v>
      </c>
      <c r="B40" s="91" t="s">
        <v>737</v>
      </c>
      <c r="C40" s="91" t="s">
        <v>737</v>
      </c>
      <c r="D40" s="91" t="s">
        <v>766</v>
      </c>
      <c r="E40" s="91" t="s">
        <v>767</v>
      </c>
      <c r="F40" s="91"/>
      <c r="G40" s="91"/>
    </row>
    <row r="41" spans="1:7">
      <c r="A41" s="91"/>
      <c r="B41" s="91"/>
      <c r="C41" s="91" t="s">
        <v>695</v>
      </c>
      <c r="D41" s="91" t="s">
        <v>768</v>
      </c>
      <c r="E41" s="91"/>
      <c r="F41" s="91" t="s">
        <v>769</v>
      </c>
      <c r="G41" s="91" t="s">
        <v>770</v>
      </c>
    </row>
    <row r="42" spans="1:7">
      <c r="A42" s="91"/>
      <c r="B42" s="91"/>
      <c r="C42" s="91" t="s">
        <v>686</v>
      </c>
      <c r="D42" s="91" t="s">
        <v>761</v>
      </c>
      <c r="E42" s="91"/>
      <c r="F42" s="91" t="s">
        <v>771</v>
      </c>
      <c r="G42" s="91" t="s">
        <v>772</v>
      </c>
    </row>
    <row r="43" spans="1:7">
      <c r="A43" s="91"/>
      <c r="B43" s="91"/>
      <c r="C43" s="91" t="s">
        <v>744</v>
      </c>
      <c r="D43" s="91" t="s">
        <v>773</v>
      </c>
      <c r="E43" s="91"/>
      <c r="F43" s="91" t="s">
        <v>774</v>
      </c>
      <c r="G43" s="91" t="s">
        <v>765</v>
      </c>
    </row>
    <row r="44" spans="1:7" ht="30">
      <c r="A44" s="91"/>
      <c r="B44" s="91"/>
      <c r="C44" s="91" t="s">
        <v>747</v>
      </c>
      <c r="D44" s="91" t="s">
        <v>775</v>
      </c>
      <c r="E44" s="91" t="s">
        <v>776</v>
      </c>
      <c r="F44" s="91"/>
      <c r="G44" s="91"/>
    </row>
    <row r="45" spans="1:7">
      <c r="A45" s="91"/>
      <c r="B45" s="91"/>
      <c r="C45" s="91" t="s">
        <v>750</v>
      </c>
      <c r="D45" s="91" t="s">
        <v>768</v>
      </c>
      <c r="E45" s="91"/>
      <c r="F45" s="91" t="s">
        <v>769</v>
      </c>
      <c r="G45" s="91" t="s">
        <v>777</v>
      </c>
    </row>
    <row r="46" spans="1:7">
      <c r="A46" s="91"/>
      <c r="B46" s="91" t="s">
        <v>686</v>
      </c>
      <c r="C46" s="91" t="s">
        <v>737</v>
      </c>
      <c r="D46" s="91" t="s">
        <v>778</v>
      </c>
      <c r="E46" s="91"/>
      <c r="F46" s="91" t="s">
        <v>779</v>
      </c>
      <c r="G46" s="91" t="s">
        <v>780</v>
      </c>
    </row>
    <row r="47" spans="1:7">
      <c r="A47" s="91"/>
      <c r="B47" s="91"/>
      <c r="C47" s="91" t="s">
        <v>695</v>
      </c>
      <c r="D47" s="91" t="s">
        <v>758</v>
      </c>
      <c r="E47" s="91"/>
      <c r="F47" s="91"/>
      <c r="G47" s="91"/>
    </row>
    <row r="48" spans="1:7">
      <c r="A48" s="91"/>
      <c r="B48" s="91"/>
      <c r="C48" s="91" t="s">
        <v>686</v>
      </c>
      <c r="D48" s="91" t="s">
        <v>781</v>
      </c>
      <c r="E48" s="91" t="s">
        <v>782</v>
      </c>
      <c r="F48" s="91"/>
      <c r="G48" s="91"/>
    </row>
    <row r="49" spans="1:7">
      <c r="A49" s="91"/>
      <c r="B49" s="91"/>
      <c r="C49" s="91" t="s">
        <v>744</v>
      </c>
      <c r="D49" s="91" t="s">
        <v>751</v>
      </c>
      <c r="E49" s="91"/>
      <c r="F49" s="91"/>
      <c r="G49" s="91"/>
    </row>
    <row r="50" spans="1:7" ht="30">
      <c r="A50" s="91"/>
      <c r="B50" s="91"/>
      <c r="C50" s="91" t="s">
        <v>747</v>
      </c>
      <c r="D50" s="91" t="s">
        <v>751</v>
      </c>
      <c r="E50" s="91"/>
      <c r="F50" s="91"/>
      <c r="G50" s="91"/>
    </row>
    <row r="51" spans="1:7">
      <c r="A51" s="91"/>
      <c r="B51" s="91"/>
      <c r="C51" s="91" t="s">
        <v>750</v>
      </c>
      <c r="D51" s="91" t="s">
        <v>751</v>
      </c>
      <c r="E51" s="91"/>
      <c r="F51" s="91"/>
      <c r="G51" s="91"/>
    </row>
    <row r="52" spans="1:7">
      <c r="A52" s="91"/>
      <c r="B52" s="91" t="s">
        <v>695</v>
      </c>
      <c r="C52" s="91" t="s">
        <v>737</v>
      </c>
      <c r="D52" s="91" t="s">
        <v>758</v>
      </c>
      <c r="E52" s="91"/>
      <c r="F52" s="91"/>
      <c r="G52" s="91"/>
    </row>
    <row r="53" spans="1:7">
      <c r="A53" s="91"/>
      <c r="B53" s="91"/>
      <c r="C53" s="91" t="s">
        <v>695</v>
      </c>
      <c r="D53" s="91" t="s">
        <v>781</v>
      </c>
      <c r="E53" s="91" t="s">
        <v>783</v>
      </c>
      <c r="F53" s="91"/>
      <c r="G53" s="91"/>
    </row>
    <row r="54" spans="1:7">
      <c r="A54" s="91"/>
      <c r="B54" s="91"/>
      <c r="C54" s="91" t="s">
        <v>686</v>
      </c>
      <c r="D54" s="91" t="s">
        <v>758</v>
      </c>
      <c r="E54" s="91"/>
      <c r="F54" s="91"/>
      <c r="G54" s="91"/>
    </row>
    <row r="55" spans="1:7">
      <c r="A55" s="91"/>
      <c r="B55" s="91"/>
      <c r="C55" s="91" t="s">
        <v>744</v>
      </c>
      <c r="D55" s="91" t="s">
        <v>784</v>
      </c>
      <c r="E55" s="91"/>
      <c r="F55" s="91" t="s">
        <v>785</v>
      </c>
      <c r="G55" s="91" t="s">
        <v>786</v>
      </c>
    </row>
    <row r="56" spans="1:7" ht="30">
      <c r="A56" s="91"/>
      <c r="B56" s="91"/>
      <c r="C56" s="91" t="s">
        <v>747</v>
      </c>
      <c r="D56" s="91" t="s">
        <v>751</v>
      </c>
      <c r="E56" s="91"/>
      <c r="F56" s="91"/>
      <c r="G56" s="91"/>
    </row>
    <row r="57" spans="1:7">
      <c r="A57" s="91"/>
      <c r="B57" s="91"/>
      <c r="C57" s="91" t="s">
        <v>750</v>
      </c>
      <c r="D57" s="91" t="s">
        <v>751</v>
      </c>
      <c r="E57" s="79"/>
      <c r="F57" s="79"/>
      <c r="G57" s="79"/>
    </row>
    <row r="59" spans="1:7" ht="21">
      <c r="A59" s="90" t="s">
        <v>787</v>
      </c>
    </row>
    <row r="60" spans="1:7" ht="21">
      <c r="A60" s="90" t="s">
        <v>788</v>
      </c>
    </row>
    <row r="61" spans="1:7" ht="21">
      <c r="A61" s="90" t="s">
        <v>789</v>
      </c>
    </row>
    <row r="62" spans="1:7" ht="21">
      <c r="A62" s="90" t="s">
        <v>790</v>
      </c>
    </row>
  </sheetData>
  <hyperlinks>
    <hyperlink ref="G21" r:id="rId1" location="TF2-1" display="https://www.ncbi.nlm.nih.gov/pmc/articles/PMC4136105/table/T2/?report=objectonly - TF2-1" xr:uid="{17A911A0-49F6-404D-ADB1-9F53B21E3801}"/>
    <hyperlink ref="D23" r:id="rId2" location="TF2-2" display="https://www.ncbi.nlm.nih.gov/pmc/articles/PMC4136105/table/T2/?report=objectonly - TF2-2" xr:uid="{05908E58-05E0-4442-B194-A5D649922044}"/>
    <hyperlink ref="F28" r:id="rId3" location="TF2-4" display="https://www.ncbi.nlm.nih.gov/pmc/articles/PMC4136105/table/T2/?report=objectonly - TF2-4" xr:uid="{E76E1BAC-E3D7-C449-AFD4-C0582A406D9B}"/>
    <hyperlink ref="D29" r:id="rId4" location="TF2-3" display="https://www.ncbi.nlm.nih.gov/pmc/articles/PMC4136105/table/T2/?report=objectonly - TF2-3" xr:uid="{DF28EB1B-EAEE-D14D-8F6C-AB4AE2690193}"/>
    <hyperlink ref="F37" r:id="rId5" location="TF2-4" display="https://www.ncbi.nlm.nih.gov/pmc/articles/PMC4136105/table/T2/?report=objectonly - TF2-4" xr:uid="{6D555D4F-AED4-334F-BFE9-F7EC5EC92EE1}"/>
  </hyperlink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B92C8F-0FEF-7B4C-BF4C-3E2ECAADE863}">
  <dimension ref="A1:H60"/>
  <sheetViews>
    <sheetView workbookViewId="0">
      <selection activeCell="J18" sqref="J18"/>
    </sheetView>
  </sheetViews>
  <sheetFormatPr baseColWidth="10" defaultRowHeight="16"/>
  <cols>
    <col min="1" max="1" width="22.1640625" customWidth="1"/>
    <col min="4" max="4" width="14.6640625" customWidth="1"/>
  </cols>
  <sheetData>
    <row r="1" spans="1:7" ht="21">
      <c r="A1" s="103" t="s">
        <v>1179</v>
      </c>
    </row>
    <row r="2" spans="1:7" ht="16" customHeight="1">
      <c r="A2" s="196" t="s">
        <v>1165</v>
      </c>
      <c r="B2" s="196" t="s">
        <v>1166</v>
      </c>
      <c r="C2" s="196"/>
      <c r="D2" s="196"/>
      <c r="E2" s="196" t="s">
        <v>1167</v>
      </c>
      <c r="F2" s="196"/>
      <c r="G2" s="196"/>
    </row>
    <row r="3" spans="1:7">
      <c r="A3" s="196"/>
      <c r="B3" s="196"/>
      <c r="C3" s="196"/>
      <c r="D3" s="196"/>
      <c r="E3" s="196"/>
      <c r="F3" s="196"/>
      <c r="G3" s="196"/>
    </row>
    <row r="4" spans="1:7">
      <c r="A4" s="196"/>
      <c r="B4" s="196"/>
      <c r="C4" s="196"/>
      <c r="D4" s="196"/>
      <c r="E4" s="196"/>
      <c r="F4" s="196"/>
      <c r="G4" s="196"/>
    </row>
    <row r="5" spans="1:7" ht="61">
      <c r="A5" s="196"/>
      <c r="B5" s="94" t="s">
        <v>1168</v>
      </c>
      <c r="C5" s="94" t="s">
        <v>1169</v>
      </c>
      <c r="D5" s="94" t="s">
        <v>1170</v>
      </c>
      <c r="E5" s="94" t="s">
        <v>1171</v>
      </c>
      <c r="F5" s="94" t="s">
        <v>1172</v>
      </c>
      <c r="G5" s="94" t="s">
        <v>1173</v>
      </c>
    </row>
    <row r="6" spans="1:7">
      <c r="A6" s="110">
        <v>10625</v>
      </c>
      <c r="B6" s="110">
        <v>2090</v>
      </c>
      <c r="C6" s="93">
        <v>60</v>
      </c>
      <c r="D6" s="93" t="s">
        <v>1174</v>
      </c>
      <c r="E6" s="93">
        <v>19.7</v>
      </c>
      <c r="F6" s="93">
        <v>0.6</v>
      </c>
      <c r="G6" s="93"/>
    </row>
    <row r="7" spans="1:7">
      <c r="A7" s="110">
        <v>54125</v>
      </c>
      <c r="B7" s="110">
        <v>1681</v>
      </c>
      <c r="C7" s="93">
        <v>409</v>
      </c>
      <c r="D7" s="93" t="s">
        <v>1174</v>
      </c>
      <c r="E7" s="93">
        <v>3.1</v>
      </c>
      <c r="F7" s="93">
        <v>0.8</v>
      </c>
      <c r="G7" s="93"/>
    </row>
    <row r="8" spans="1:7">
      <c r="A8" s="110">
        <v>165125</v>
      </c>
      <c r="B8" s="93">
        <v>863</v>
      </c>
      <c r="C8" s="93">
        <v>205</v>
      </c>
      <c r="D8" s="93" t="s">
        <v>1174</v>
      </c>
      <c r="E8" s="93">
        <v>0.5</v>
      </c>
      <c r="F8" s="93">
        <v>0.1</v>
      </c>
      <c r="G8" s="93"/>
    </row>
    <row r="9" spans="1:7">
      <c r="A9" s="110">
        <v>166910</v>
      </c>
      <c r="B9" s="110">
        <v>3454</v>
      </c>
      <c r="C9" s="93">
        <v>886</v>
      </c>
      <c r="D9" s="93" t="s">
        <v>1174</v>
      </c>
      <c r="E9" s="93">
        <v>2.1</v>
      </c>
      <c r="F9" s="93">
        <v>0.5</v>
      </c>
      <c r="G9" s="93"/>
    </row>
    <row r="10" spans="1:7">
      <c r="A10" s="110">
        <v>24250</v>
      </c>
      <c r="B10" s="110">
        <v>1091</v>
      </c>
      <c r="C10" s="93">
        <v>125</v>
      </c>
      <c r="D10" s="111">
        <v>36161</v>
      </c>
      <c r="E10" s="93">
        <v>4.5</v>
      </c>
      <c r="F10" s="93">
        <v>0.7</v>
      </c>
      <c r="G10" s="93">
        <v>28.6</v>
      </c>
    </row>
    <row r="11" spans="1:7">
      <c r="A11" s="110">
        <v>59250</v>
      </c>
      <c r="B11" s="93">
        <v>100</v>
      </c>
      <c r="C11" s="93">
        <v>200</v>
      </c>
      <c r="D11" s="93" t="s">
        <v>751</v>
      </c>
      <c r="E11" s="93">
        <v>0.2</v>
      </c>
      <c r="F11" s="93">
        <v>0.3</v>
      </c>
      <c r="G11" s="93">
        <v>0</v>
      </c>
    </row>
    <row r="12" spans="1:7">
      <c r="A12" s="110">
        <v>204375</v>
      </c>
      <c r="B12" s="93">
        <v>636</v>
      </c>
      <c r="C12" s="93">
        <v>227</v>
      </c>
      <c r="D12" s="111">
        <v>36161</v>
      </c>
      <c r="E12" s="93">
        <v>0.3</v>
      </c>
      <c r="F12" s="93">
        <v>0.1</v>
      </c>
      <c r="G12" s="93">
        <v>18.100000000000001</v>
      </c>
    </row>
    <row r="13" spans="1:7">
      <c r="A13" s="110">
        <v>104975</v>
      </c>
      <c r="B13" s="93">
        <v>545</v>
      </c>
      <c r="C13" s="93">
        <v>50</v>
      </c>
      <c r="D13" s="111">
        <v>36161</v>
      </c>
      <c r="E13" s="93">
        <v>0.5</v>
      </c>
      <c r="F13" s="93">
        <v>0.1</v>
      </c>
      <c r="G13" s="93">
        <v>50</v>
      </c>
    </row>
    <row r="14" spans="1:7">
      <c r="A14" s="110">
        <v>48125</v>
      </c>
      <c r="B14" s="93">
        <v>100</v>
      </c>
      <c r="C14" s="93">
        <v>100</v>
      </c>
      <c r="D14" s="111">
        <v>36161</v>
      </c>
      <c r="E14" s="93">
        <v>0.2</v>
      </c>
      <c r="F14" s="93">
        <v>0.3</v>
      </c>
      <c r="G14" s="93">
        <v>33.299999999999997</v>
      </c>
    </row>
    <row r="15" spans="1:7">
      <c r="A15" s="110">
        <v>17900</v>
      </c>
      <c r="B15" s="93">
        <v>100</v>
      </c>
      <c r="C15" s="111">
        <v>17899</v>
      </c>
      <c r="D15" s="93" t="s">
        <v>751</v>
      </c>
      <c r="E15" s="93">
        <v>0.6</v>
      </c>
      <c r="F15" s="93">
        <v>0.2</v>
      </c>
      <c r="G15" s="93">
        <v>0</v>
      </c>
    </row>
    <row r="16" spans="1:7">
      <c r="A16" s="110">
        <v>99000</v>
      </c>
      <c r="B16" s="110">
        <v>1500</v>
      </c>
      <c r="C16" s="111">
        <v>17899</v>
      </c>
      <c r="D16" s="111">
        <v>36161</v>
      </c>
      <c r="E16" s="93">
        <v>1.5</v>
      </c>
      <c r="F16" s="93">
        <v>0.1</v>
      </c>
      <c r="G16" s="93">
        <v>62.5</v>
      </c>
    </row>
    <row r="17" spans="1:7">
      <c r="A17" s="93" t="s">
        <v>420</v>
      </c>
      <c r="B17" s="93"/>
      <c r="C17" s="93"/>
      <c r="D17" s="93"/>
      <c r="E17" s="93" t="s">
        <v>1175</v>
      </c>
      <c r="F17" s="93">
        <v>0.3</v>
      </c>
      <c r="G17" s="93">
        <v>27.5</v>
      </c>
    </row>
    <row r="18" spans="1:7">
      <c r="A18" s="93" t="s">
        <v>373</v>
      </c>
      <c r="B18" s="93"/>
      <c r="C18" s="93"/>
      <c r="D18" s="93"/>
      <c r="E18" s="93" t="s">
        <v>1176</v>
      </c>
      <c r="F18" s="93">
        <v>0.3</v>
      </c>
      <c r="G18" s="93">
        <v>23.7</v>
      </c>
    </row>
    <row r="19" spans="1:7">
      <c r="A19" s="93" t="s">
        <v>421</v>
      </c>
      <c r="B19" s="93"/>
      <c r="C19" s="93"/>
      <c r="D19" s="93"/>
      <c r="E19" s="93" t="s">
        <v>1177</v>
      </c>
      <c r="F19" s="93">
        <v>0.3</v>
      </c>
      <c r="G19" s="93">
        <v>28.6</v>
      </c>
    </row>
    <row r="21" spans="1:7" ht="21">
      <c r="A21" s="90" t="s">
        <v>1178</v>
      </c>
    </row>
    <row r="24" spans="1:7" ht="21">
      <c r="A24" s="103" t="s">
        <v>1196</v>
      </c>
    </row>
    <row r="25" spans="1:7">
      <c r="A25" s="227" t="s">
        <v>1180</v>
      </c>
      <c r="B25" s="227" t="s">
        <v>1181</v>
      </c>
      <c r="C25" s="227"/>
      <c r="D25" s="227" t="s">
        <v>1182</v>
      </c>
      <c r="E25" s="227" t="s">
        <v>1183</v>
      </c>
      <c r="F25" s="227"/>
    </row>
    <row r="26" spans="1:7">
      <c r="A26" s="227"/>
      <c r="B26" s="227"/>
      <c r="C26" s="227"/>
      <c r="D26" s="227"/>
      <c r="E26" s="227"/>
      <c r="F26" s="227"/>
    </row>
    <row r="27" spans="1:7" ht="68">
      <c r="A27" s="227"/>
      <c r="B27" s="112" t="s">
        <v>1168</v>
      </c>
      <c r="C27" s="112" t="s">
        <v>1184</v>
      </c>
      <c r="D27" s="227"/>
      <c r="E27" s="112" t="s">
        <v>1185</v>
      </c>
      <c r="F27" s="112" t="s">
        <v>1186</v>
      </c>
    </row>
    <row r="28" spans="1:7">
      <c r="A28" s="113" t="s">
        <v>1187</v>
      </c>
      <c r="B28" s="113"/>
      <c r="C28" s="113"/>
      <c r="D28" s="113"/>
      <c r="E28" s="113"/>
      <c r="F28" s="113"/>
    </row>
    <row r="29" spans="1:7">
      <c r="A29" s="113" t="s">
        <v>1188</v>
      </c>
      <c r="B29" s="114">
        <v>2000</v>
      </c>
      <c r="C29" s="114">
        <v>1318</v>
      </c>
      <c r="D29" s="114">
        <v>3318</v>
      </c>
      <c r="E29" s="113">
        <v>23.9</v>
      </c>
      <c r="F29" s="113">
        <v>9.5</v>
      </c>
    </row>
    <row r="30" spans="1:7">
      <c r="A30" s="113" t="s">
        <v>1189</v>
      </c>
      <c r="B30" s="113">
        <v>100</v>
      </c>
      <c r="C30" s="115">
        <v>36161</v>
      </c>
      <c r="D30" s="113" t="s">
        <v>1190</v>
      </c>
      <c r="E30" s="113">
        <v>2.5</v>
      </c>
      <c r="F30" s="113">
        <v>0.8</v>
      </c>
    </row>
    <row r="31" spans="1:7">
      <c r="A31" s="113" t="s">
        <v>1191</v>
      </c>
      <c r="B31" s="113">
        <v>455</v>
      </c>
      <c r="C31" s="113">
        <v>250</v>
      </c>
      <c r="D31" s="113">
        <v>705</v>
      </c>
      <c r="E31" s="113">
        <v>5.3</v>
      </c>
      <c r="F31" s="113">
        <v>1.9</v>
      </c>
    </row>
    <row r="32" spans="1:7">
      <c r="A32" s="113" t="s">
        <v>1192</v>
      </c>
      <c r="B32" s="115">
        <v>36434</v>
      </c>
      <c r="C32" s="113">
        <v>100</v>
      </c>
      <c r="D32" s="113" t="s">
        <v>1193</v>
      </c>
      <c r="E32" s="113">
        <v>2.7</v>
      </c>
      <c r="F32" s="113">
        <v>1.8</v>
      </c>
    </row>
    <row r="33" spans="1:8">
      <c r="A33" s="113" t="s">
        <v>1194</v>
      </c>
      <c r="B33" s="113"/>
      <c r="C33" s="113"/>
      <c r="D33" s="113"/>
      <c r="E33" s="113"/>
      <c r="F33" s="113"/>
    </row>
    <row r="34" spans="1:8">
      <c r="A34" s="113" t="s">
        <v>1195</v>
      </c>
      <c r="B34" s="114">
        <v>1090</v>
      </c>
      <c r="C34" s="113">
        <v>410</v>
      </c>
      <c r="D34" s="114">
        <v>1500</v>
      </c>
      <c r="E34" s="113">
        <v>1.5</v>
      </c>
      <c r="F34" s="113">
        <v>0.4</v>
      </c>
    </row>
    <row r="35" spans="1:8">
      <c r="A35" s="113" t="s">
        <v>420</v>
      </c>
      <c r="B35" s="113"/>
      <c r="C35" s="113"/>
      <c r="D35" s="113"/>
      <c r="E35" s="113"/>
      <c r="F35" s="113">
        <v>2.9</v>
      </c>
    </row>
    <row r="36" spans="1:8">
      <c r="A36" s="113" t="s">
        <v>373</v>
      </c>
      <c r="B36" s="113"/>
      <c r="C36" s="113"/>
      <c r="D36" s="113"/>
      <c r="E36" s="113"/>
      <c r="F36" s="113">
        <v>3.8</v>
      </c>
    </row>
    <row r="37" spans="1:8">
      <c r="A37" s="113" t="s">
        <v>421</v>
      </c>
      <c r="B37" s="113"/>
      <c r="C37" s="113"/>
      <c r="D37" s="113"/>
      <c r="E37" s="113"/>
      <c r="F37" s="113">
        <v>1.8</v>
      </c>
    </row>
    <row r="41" spans="1:8" ht="21">
      <c r="A41" s="103" t="s">
        <v>1210</v>
      </c>
    </row>
    <row r="42" spans="1:8">
      <c r="A42" s="196" t="s">
        <v>1197</v>
      </c>
      <c r="B42" s="196" t="s">
        <v>1166</v>
      </c>
      <c r="C42" s="196"/>
      <c r="D42" s="196"/>
      <c r="E42" s="196"/>
      <c r="F42" s="196" t="s">
        <v>1198</v>
      </c>
      <c r="G42" s="196"/>
      <c r="H42" s="196"/>
    </row>
    <row r="43" spans="1:8">
      <c r="A43" s="196"/>
      <c r="B43" s="196"/>
      <c r="C43" s="196"/>
      <c r="D43" s="196"/>
      <c r="E43" s="196"/>
      <c r="F43" s="196"/>
      <c r="G43" s="196"/>
      <c r="H43" s="196"/>
    </row>
    <row r="44" spans="1:8">
      <c r="A44" s="196"/>
      <c r="B44" s="196"/>
      <c r="C44" s="196"/>
      <c r="D44" s="196"/>
      <c r="E44" s="196"/>
      <c r="F44" s="196"/>
      <c r="G44" s="196"/>
      <c r="H44" s="196"/>
    </row>
    <row r="45" spans="1:8" ht="61">
      <c r="A45" s="196"/>
      <c r="B45" s="94" t="s">
        <v>1168</v>
      </c>
      <c r="C45" s="94" t="s">
        <v>1199</v>
      </c>
      <c r="D45" s="94" t="s">
        <v>1200</v>
      </c>
      <c r="E45" s="94" t="s">
        <v>1201</v>
      </c>
      <c r="F45" s="94" t="s">
        <v>1202</v>
      </c>
      <c r="G45" s="94" t="s">
        <v>1203</v>
      </c>
      <c r="H45" s="94" t="s">
        <v>1204</v>
      </c>
    </row>
    <row r="46" spans="1:8">
      <c r="A46" s="110">
        <v>4050</v>
      </c>
      <c r="B46" s="111">
        <v>36434</v>
      </c>
      <c r="C46" s="93">
        <v>15</v>
      </c>
      <c r="D46" s="111">
        <v>17899</v>
      </c>
      <c r="E46" s="93" t="s">
        <v>751</v>
      </c>
      <c r="F46" s="93">
        <v>1.2</v>
      </c>
      <c r="G46" s="93">
        <v>0.9</v>
      </c>
      <c r="H46" s="93">
        <v>0</v>
      </c>
    </row>
    <row r="47" spans="1:8">
      <c r="A47" s="110">
        <v>5150</v>
      </c>
      <c r="B47" s="111">
        <v>36434</v>
      </c>
      <c r="C47" s="93" t="s">
        <v>751</v>
      </c>
      <c r="D47" s="93">
        <v>50</v>
      </c>
      <c r="E47" s="116">
        <v>45536</v>
      </c>
      <c r="F47" s="93">
        <v>1</v>
      </c>
      <c r="G47" s="93">
        <v>1.1000000000000001</v>
      </c>
      <c r="H47" s="93">
        <v>9.1</v>
      </c>
    </row>
    <row r="48" spans="1:8">
      <c r="A48" s="110">
        <v>6090</v>
      </c>
      <c r="B48" s="93">
        <v>100</v>
      </c>
      <c r="C48" s="93">
        <v>20</v>
      </c>
      <c r="D48" s="93">
        <v>75</v>
      </c>
      <c r="E48" s="116">
        <v>45536</v>
      </c>
      <c r="F48" s="93">
        <v>1.6</v>
      </c>
      <c r="G48" s="93">
        <v>1.6</v>
      </c>
      <c r="H48" s="93">
        <v>5</v>
      </c>
    </row>
    <row r="49" spans="1:8">
      <c r="A49" s="110">
        <v>5000</v>
      </c>
      <c r="B49" s="93" t="s">
        <v>1205</v>
      </c>
      <c r="C49" s="111">
        <v>43466</v>
      </c>
      <c r="D49" s="93">
        <v>75</v>
      </c>
      <c r="E49" s="93">
        <v>10</v>
      </c>
      <c r="F49" s="93">
        <v>0.2</v>
      </c>
      <c r="G49" s="93">
        <v>1.9</v>
      </c>
      <c r="H49" s="93">
        <v>10.5</v>
      </c>
    </row>
    <row r="50" spans="1:8">
      <c r="A50" s="110">
        <v>15000</v>
      </c>
      <c r="B50" s="111">
        <v>36434</v>
      </c>
      <c r="C50" s="111">
        <v>43466</v>
      </c>
      <c r="D50" s="111">
        <v>17899</v>
      </c>
      <c r="E50" s="116">
        <v>45536</v>
      </c>
      <c r="F50" s="93">
        <v>0.3</v>
      </c>
      <c r="G50" s="93">
        <v>0.2</v>
      </c>
      <c r="H50" s="93">
        <v>14.3</v>
      </c>
    </row>
    <row r="51" spans="1:8">
      <c r="A51" s="110">
        <v>2800</v>
      </c>
      <c r="B51" s="93">
        <v>100</v>
      </c>
      <c r="C51" s="111">
        <v>43466</v>
      </c>
      <c r="D51" s="93">
        <v>50</v>
      </c>
      <c r="E51" s="116">
        <v>45536</v>
      </c>
      <c r="F51" s="93">
        <v>3.6</v>
      </c>
      <c r="G51" s="93">
        <v>2.2999999999999998</v>
      </c>
      <c r="H51" s="93">
        <v>7.7</v>
      </c>
    </row>
    <row r="52" spans="1:8">
      <c r="A52" s="110">
        <v>1600</v>
      </c>
      <c r="B52" s="93" t="s">
        <v>1205</v>
      </c>
      <c r="C52" s="111">
        <v>43466</v>
      </c>
      <c r="D52" s="93" t="s">
        <v>751</v>
      </c>
      <c r="E52" s="116">
        <v>45536</v>
      </c>
      <c r="F52" s="93">
        <v>0.6</v>
      </c>
      <c r="G52" s="93">
        <v>0.9</v>
      </c>
      <c r="H52" s="93">
        <v>33.299999999999997</v>
      </c>
    </row>
    <row r="53" spans="1:8">
      <c r="A53" s="110">
        <v>13900</v>
      </c>
      <c r="B53" s="110">
        <v>1090</v>
      </c>
      <c r="C53" s="93">
        <v>20</v>
      </c>
      <c r="D53" s="111">
        <v>17899</v>
      </c>
      <c r="E53" s="93">
        <v>10</v>
      </c>
      <c r="F53" s="93">
        <v>7.8</v>
      </c>
      <c r="G53" s="93">
        <v>0.4</v>
      </c>
      <c r="H53" s="93">
        <v>20</v>
      </c>
    </row>
    <row r="54" spans="1:8">
      <c r="A54" s="110">
        <v>6120</v>
      </c>
      <c r="B54" s="93">
        <v>150</v>
      </c>
      <c r="C54" s="93">
        <v>20</v>
      </c>
      <c r="D54" s="93">
        <v>50</v>
      </c>
      <c r="E54" s="116">
        <v>45536</v>
      </c>
      <c r="F54" s="93">
        <v>2.5</v>
      </c>
      <c r="G54" s="93">
        <v>1.2</v>
      </c>
      <c r="H54" s="93">
        <v>6.7</v>
      </c>
    </row>
    <row r="55" spans="1:8">
      <c r="A55" s="110">
        <v>13300</v>
      </c>
      <c r="B55" s="93">
        <v>350</v>
      </c>
      <c r="C55" s="93">
        <v>20</v>
      </c>
      <c r="D55" s="93" t="s">
        <v>751</v>
      </c>
      <c r="E55" s="93" t="s">
        <v>751</v>
      </c>
      <c r="F55" s="93">
        <v>2.6</v>
      </c>
      <c r="G55" s="93">
        <v>0.2</v>
      </c>
      <c r="H55" s="93">
        <v>0</v>
      </c>
    </row>
    <row r="56" spans="1:8">
      <c r="A56" s="110">
        <v>5500</v>
      </c>
      <c r="B56" s="111">
        <v>36434</v>
      </c>
      <c r="C56" s="93">
        <v>20</v>
      </c>
      <c r="D56" s="93">
        <v>50</v>
      </c>
      <c r="E56" s="116">
        <v>45536</v>
      </c>
      <c r="F56" s="93">
        <v>0.9</v>
      </c>
      <c r="G56" s="93">
        <v>1.4</v>
      </c>
      <c r="H56" s="93">
        <v>6.7</v>
      </c>
    </row>
    <row r="57" spans="1:8">
      <c r="A57" s="93" t="s">
        <v>420</v>
      </c>
      <c r="B57" s="93"/>
      <c r="C57" s="93"/>
      <c r="D57" s="93"/>
      <c r="E57" s="93"/>
      <c r="F57" s="93" t="s">
        <v>1206</v>
      </c>
      <c r="G57" s="93">
        <v>1.1000000000000001</v>
      </c>
      <c r="H57" s="93">
        <v>10.3</v>
      </c>
    </row>
    <row r="58" spans="1:8">
      <c r="A58" s="93" t="s">
        <v>373</v>
      </c>
      <c r="B58" s="93"/>
      <c r="C58" s="93"/>
      <c r="D58" s="93"/>
      <c r="E58" s="93"/>
      <c r="F58" s="93" t="s">
        <v>1207</v>
      </c>
      <c r="G58" s="93">
        <v>0.7</v>
      </c>
      <c r="H58" s="93">
        <v>9.6</v>
      </c>
    </row>
    <row r="59" spans="1:8">
      <c r="A59" s="93" t="s">
        <v>421</v>
      </c>
      <c r="B59" s="93"/>
      <c r="C59" s="93"/>
      <c r="D59" s="93"/>
      <c r="E59" s="93"/>
      <c r="F59" s="93" t="s">
        <v>1208</v>
      </c>
      <c r="G59" s="93">
        <v>1.1000000000000001</v>
      </c>
      <c r="H59" s="93">
        <v>7.7</v>
      </c>
    </row>
    <row r="60" spans="1:8" ht="21">
      <c r="A60" s="90" t="s">
        <v>1209</v>
      </c>
    </row>
  </sheetData>
  <mergeCells count="10">
    <mergeCell ref="B2:D4"/>
    <mergeCell ref="E2:G4"/>
    <mergeCell ref="A2:A5"/>
    <mergeCell ref="E25:F26"/>
    <mergeCell ref="A42:A45"/>
    <mergeCell ref="B42:E44"/>
    <mergeCell ref="F42:H44"/>
    <mergeCell ref="B25:C26"/>
    <mergeCell ref="D25:D27"/>
    <mergeCell ref="A25:A27"/>
  </mergeCells>
  <pageMargins left="0.7" right="0.7" top="0.75" bottom="0.75" header="0.3" footer="0.3"/>
  <pageSetup paperSize="9"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FCB200-BB66-704D-A85F-9405F87EC738}">
  <dimension ref="A1:L36"/>
  <sheetViews>
    <sheetView workbookViewId="0">
      <pane ySplit="1" topLeftCell="A27" activePane="bottomLeft" state="frozen"/>
      <selection pane="bottomLeft" activeCell="A41" sqref="A41:XFD43"/>
    </sheetView>
  </sheetViews>
  <sheetFormatPr baseColWidth="10" defaultRowHeight="24"/>
  <cols>
    <col min="1" max="1" width="40.6640625" style="17" customWidth="1"/>
    <col min="2" max="2" width="9.5" style="18" customWidth="1"/>
    <col min="3" max="3" width="12.1640625" style="18" customWidth="1"/>
    <col min="4" max="4" width="30.5" style="18" customWidth="1"/>
    <col min="5" max="5" width="29.6640625" style="18" customWidth="1"/>
    <col min="6" max="6" width="27.1640625" style="17" customWidth="1"/>
    <col min="7" max="8" width="30.5" style="18" customWidth="1"/>
    <col min="9" max="9" width="11" style="21" customWidth="1"/>
    <col min="10" max="10" width="23.1640625" style="17" customWidth="1"/>
    <col min="11" max="11" width="25.83203125" style="18" customWidth="1"/>
    <col min="12" max="12" width="20.1640625" style="17" customWidth="1"/>
    <col min="13" max="16384" width="10.83203125" style="18"/>
  </cols>
  <sheetData>
    <row r="1" spans="1:12" s="16" customFormat="1" ht="23" customHeight="1">
      <c r="A1" s="15" t="s">
        <v>77</v>
      </c>
      <c r="B1" s="16" t="s">
        <v>78</v>
      </c>
      <c r="C1" s="16" t="s">
        <v>79</v>
      </c>
      <c r="D1" s="16" t="s">
        <v>80</v>
      </c>
      <c r="E1" s="16" t="s">
        <v>89</v>
      </c>
      <c r="F1" s="15" t="s">
        <v>81</v>
      </c>
      <c r="G1" s="16" t="s">
        <v>82</v>
      </c>
      <c r="H1" s="16" t="s">
        <v>100</v>
      </c>
      <c r="I1" s="20" t="s">
        <v>83</v>
      </c>
      <c r="J1" s="15" t="s">
        <v>84</v>
      </c>
      <c r="K1" s="16" t="s">
        <v>85</v>
      </c>
      <c r="L1" s="15" t="s">
        <v>97</v>
      </c>
    </row>
    <row r="2" spans="1:12" ht="168">
      <c r="A2" s="34" t="s">
        <v>91</v>
      </c>
      <c r="B2" s="18">
        <v>2023</v>
      </c>
      <c r="C2" s="18" t="s">
        <v>90</v>
      </c>
      <c r="D2" s="18" t="s">
        <v>92</v>
      </c>
      <c r="E2" s="18" t="s">
        <v>88</v>
      </c>
      <c r="F2" s="17" t="s">
        <v>93</v>
      </c>
      <c r="G2" s="18" t="s">
        <v>94</v>
      </c>
      <c r="I2" s="21" t="s">
        <v>95</v>
      </c>
      <c r="J2" s="22" t="s">
        <v>96</v>
      </c>
    </row>
    <row r="3" spans="1:12" ht="125">
      <c r="A3" s="23" t="s">
        <v>113</v>
      </c>
      <c r="B3" s="17">
        <v>2021</v>
      </c>
      <c r="C3" s="18" t="s">
        <v>114</v>
      </c>
      <c r="D3" s="18" t="s">
        <v>115</v>
      </c>
      <c r="E3" s="18" t="s">
        <v>88</v>
      </c>
      <c r="F3" s="17" t="s">
        <v>98</v>
      </c>
      <c r="H3" s="18" t="s">
        <v>117</v>
      </c>
      <c r="I3" s="21" t="s">
        <v>95</v>
      </c>
      <c r="J3" s="22" t="s">
        <v>116</v>
      </c>
    </row>
    <row r="4" spans="1:12" ht="225">
      <c r="A4" s="17" t="s">
        <v>118</v>
      </c>
      <c r="B4" s="18">
        <v>2022</v>
      </c>
      <c r="C4" s="18" t="s">
        <v>119</v>
      </c>
      <c r="D4" s="18" t="s">
        <v>121</v>
      </c>
      <c r="E4" s="18" t="s">
        <v>88</v>
      </c>
      <c r="F4" s="17" t="s">
        <v>98</v>
      </c>
      <c r="G4" s="18" t="s">
        <v>120</v>
      </c>
      <c r="I4" s="21" t="s">
        <v>95</v>
      </c>
      <c r="J4" s="17" t="s">
        <v>122</v>
      </c>
      <c r="K4" s="18" t="s">
        <v>123</v>
      </c>
    </row>
    <row r="5" spans="1:12" ht="100">
      <c r="A5" s="17" t="s">
        <v>152</v>
      </c>
      <c r="B5" s="18">
        <v>2021</v>
      </c>
      <c r="C5" s="18" t="s">
        <v>153</v>
      </c>
      <c r="D5" s="18" t="s">
        <v>155</v>
      </c>
      <c r="E5" s="18" t="s">
        <v>88</v>
      </c>
      <c r="F5" s="17" t="s">
        <v>110</v>
      </c>
      <c r="H5" s="18" t="s">
        <v>156</v>
      </c>
      <c r="I5" s="21" t="s">
        <v>87</v>
      </c>
      <c r="J5" s="17" t="s">
        <v>154</v>
      </c>
    </row>
    <row r="6" spans="1:12" ht="100">
      <c r="A6" s="17" t="s">
        <v>172</v>
      </c>
      <c r="B6" s="18">
        <v>2021</v>
      </c>
      <c r="C6" s="18" t="s">
        <v>173</v>
      </c>
      <c r="D6" s="18" t="s">
        <v>49</v>
      </c>
      <c r="E6" s="18" t="s">
        <v>88</v>
      </c>
      <c r="F6" s="17" t="s">
        <v>98</v>
      </c>
      <c r="H6" s="18" t="s">
        <v>175</v>
      </c>
      <c r="I6" s="21" t="s">
        <v>95</v>
      </c>
      <c r="J6" s="17" t="s">
        <v>174</v>
      </c>
    </row>
    <row r="7" spans="1:12" ht="100">
      <c r="A7" s="17" t="s">
        <v>140</v>
      </c>
      <c r="B7" s="18">
        <v>2021</v>
      </c>
      <c r="C7" s="18" t="s">
        <v>141</v>
      </c>
      <c r="D7" s="18" t="s">
        <v>142</v>
      </c>
      <c r="E7" s="18" t="s">
        <v>88</v>
      </c>
      <c r="F7" s="17" t="s">
        <v>93</v>
      </c>
      <c r="H7" s="18" t="s">
        <v>144</v>
      </c>
      <c r="J7" s="17" t="s">
        <v>143</v>
      </c>
    </row>
    <row r="8" spans="1:12" ht="100">
      <c r="A8" s="17" t="s">
        <v>181</v>
      </c>
      <c r="B8" s="18">
        <v>2020</v>
      </c>
      <c r="C8" s="18" t="s">
        <v>182</v>
      </c>
      <c r="D8" s="18" t="s">
        <v>30</v>
      </c>
      <c r="E8" s="18" t="s">
        <v>88</v>
      </c>
      <c r="F8" s="17" t="s">
        <v>98</v>
      </c>
      <c r="H8" s="18" t="s">
        <v>183</v>
      </c>
      <c r="I8" s="21" t="s">
        <v>87</v>
      </c>
      <c r="J8" s="17" t="s">
        <v>184</v>
      </c>
      <c r="K8" s="18" t="s">
        <v>185</v>
      </c>
    </row>
    <row r="9" spans="1:12" ht="50">
      <c r="A9" s="17" t="s">
        <v>101</v>
      </c>
      <c r="B9" s="18">
        <v>2020</v>
      </c>
      <c r="C9" s="19" t="s">
        <v>102</v>
      </c>
      <c r="D9" s="18" t="s">
        <v>103</v>
      </c>
      <c r="E9" s="18" t="s">
        <v>99</v>
      </c>
      <c r="F9" s="17" t="s">
        <v>104</v>
      </c>
      <c r="I9" s="21" t="s">
        <v>95</v>
      </c>
      <c r="J9" s="17" t="s">
        <v>105</v>
      </c>
    </row>
    <row r="10" spans="1:12" ht="100">
      <c r="A10" s="17" t="s">
        <v>106</v>
      </c>
      <c r="B10" s="18">
        <v>2019</v>
      </c>
      <c r="C10" s="18" t="s">
        <v>107</v>
      </c>
      <c r="D10" s="18" t="s">
        <v>108</v>
      </c>
      <c r="E10" s="18" t="s">
        <v>88</v>
      </c>
      <c r="F10" s="17" t="s">
        <v>110</v>
      </c>
      <c r="H10" s="17" t="s">
        <v>111</v>
      </c>
      <c r="I10" s="21" t="s">
        <v>95</v>
      </c>
      <c r="J10" s="22" t="s">
        <v>109</v>
      </c>
      <c r="K10" s="18" t="s">
        <v>112</v>
      </c>
    </row>
    <row r="11" spans="1:12" ht="100">
      <c r="A11" s="34" t="s">
        <v>130</v>
      </c>
      <c r="B11" s="18">
        <v>2018</v>
      </c>
      <c r="C11" s="18" t="s">
        <v>131</v>
      </c>
      <c r="D11" s="18" t="s">
        <v>132</v>
      </c>
      <c r="E11" s="18" t="s">
        <v>88</v>
      </c>
      <c r="F11" s="17" t="s">
        <v>98</v>
      </c>
      <c r="H11" s="18" t="s">
        <v>133</v>
      </c>
      <c r="I11" s="21" t="s">
        <v>95</v>
      </c>
      <c r="J11" s="17" t="s">
        <v>134</v>
      </c>
    </row>
    <row r="12" spans="1:12" ht="250">
      <c r="A12" s="17" t="s">
        <v>168</v>
      </c>
      <c r="B12" s="18">
        <v>2016</v>
      </c>
      <c r="C12" s="18" t="s">
        <v>169</v>
      </c>
      <c r="D12" s="18" t="s">
        <v>18</v>
      </c>
      <c r="E12" s="18" t="s">
        <v>88</v>
      </c>
      <c r="F12" s="17" t="s">
        <v>171</v>
      </c>
      <c r="I12" s="21" t="s">
        <v>87</v>
      </c>
      <c r="J12" s="17" t="s">
        <v>170</v>
      </c>
    </row>
    <row r="13" spans="1:12" ht="100">
      <c r="A13" s="17" t="s">
        <v>157</v>
      </c>
      <c r="B13" s="18">
        <v>2015</v>
      </c>
      <c r="C13" s="18" t="s">
        <v>158</v>
      </c>
      <c r="D13" s="18" t="s">
        <v>159</v>
      </c>
      <c r="E13" s="18" t="s">
        <v>88</v>
      </c>
      <c r="F13" s="17" t="s">
        <v>93</v>
      </c>
      <c r="H13" s="18" t="s">
        <v>160</v>
      </c>
      <c r="I13" s="21" t="s">
        <v>95</v>
      </c>
      <c r="J13" s="17" t="s">
        <v>161</v>
      </c>
    </row>
    <row r="14" spans="1:12" ht="125">
      <c r="A14" s="17" t="s">
        <v>124</v>
      </c>
      <c r="B14" s="18">
        <v>2014</v>
      </c>
      <c r="C14" s="18" t="s">
        <v>125</v>
      </c>
      <c r="D14" s="17" t="s">
        <v>126</v>
      </c>
      <c r="E14" s="18" t="s">
        <v>88</v>
      </c>
      <c r="F14" s="17" t="s">
        <v>98</v>
      </c>
      <c r="G14" s="18" t="s">
        <v>127</v>
      </c>
      <c r="I14" s="21" t="s">
        <v>95</v>
      </c>
      <c r="J14" s="17" t="s">
        <v>128</v>
      </c>
      <c r="K14" s="18" t="s">
        <v>129</v>
      </c>
    </row>
    <row r="15" spans="1:12" ht="100">
      <c r="A15" s="17" t="s">
        <v>145</v>
      </c>
      <c r="B15" s="18">
        <v>2014</v>
      </c>
      <c r="C15" s="18" t="s">
        <v>146</v>
      </c>
      <c r="D15" s="18" t="s">
        <v>147</v>
      </c>
      <c r="E15" s="18" t="s">
        <v>88</v>
      </c>
      <c r="F15" s="17" t="s">
        <v>148</v>
      </c>
      <c r="H15" s="18" t="s">
        <v>149</v>
      </c>
      <c r="I15" s="21" t="s">
        <v>87</v>
      </c>
      <c r="J15" s="17" t="s">
        <v>150</v>
      </c>
      <c r="L15" s="17" t="s">
        <v>151</v>
      </c>
    </row>
    <row r="16" spans="1:12" ht="125">
      <c r="A16" s="17" t="s">
        <v>203</v>
      </c>
      <c r="B16" s="18">
        <v>2013</v>
      </c>
      <c r="C16" s="18" t="s">
        <v>206</v>
      </c>
      <c r="D16" s="18" t="s">
        <v>86</v>
      </c>
      <c r="E16" s="18" t="s">
        <v>88</v>
      </c>
      <c r="H16" s="18" t="s">
        <v>204</v>
      </c>
      <c r="I16" s="21" t="s">
        <v>87</v>
      </c>
      <c r="K16" s="18" t="s">
        <v>205</v>
      </c>
    </row>
    <row r="17" spans="1:12" ht="125">
      <c r="A17" s="17" t="s">
        <v>186</v>
      </c>
      <c r="B17" s="18">
        <v>2013</v>
      </c>
      <c r="C17" s="18" t="s">
        <v>187</v>
      </c>
      <c r="D17" s="18" t="s">
        <v>188</v>
      </c>
      <c r="E17" s="18" t="s">
        <v>88</v>
      </c>
      <c r="F17" s="17" t="s">
        <v>98</v>
      </c>
      <c r="G17" s="18" t="s">
        <v>120</v>
      </c>
      <c r="I17" s="21" t="s">
        <v>95</v>
      </c>
      <c r="J17" s="17" t="s">
        <v>189</v>
      </c>
    </row>
    <row r="18" spans="1:12" ht="150">
      <c r="A18" s="17" t="s">
        <v>135</v>
      </c>
      <c r="B18" s="18">
        <v>2013</v>
      </c>
      <c r="C18" s="18" t="s">
        <v>136</v>
      </c>
      <c r="D18" s="18" t="s">
        <v>138</v>
      </c>
      <c r="E18" s="18" t="s">
        <v>88</v>
      </c>
      <c r="F18" s="17" t="s">
        <v>98</v>
      </c>
      <c r="H18" s="18" t="s">
        <v>139</v>
      </c>
      <c r="I18" s="21" t="s">
        <v>95</v>
      </c>
      <c r="J18" s="17" t="s">
        <v>137</v>
      </c>
    </row>
    <row r="19" spans="1:12" ht="75">
      <c r="A19" s="17" t="s">
        <v>230</v>
      </c>
      <c r="B19" s="18">
        <v>2012</v>
      </c>
      <c r="C19" s="18" t="s">
        <v>231</v>
      </c>
      <c r="D19" s="18" t="s">
        <v>121</v>
      </c>
      <c r="E19" s="18" t="s">
        <v>88</v>
      </c>
      <c r="F19" s="17" t="s">
        <v>93</v>
      </c>
      <c r="G19" s="18" t="s">
        <v>120</v>
      </c>
      <c r="H19" s="18" t="s">
        <v>233</v>
      </c>
      <c r="I19" s="21" t="s">
        <v>87</v>
      </c>
      <c r="J19" s="17" t="s">
        <v>232</v>
      </c>
    </row>
    <row r="20" spans="1:12" ht="50">
      <c r="A20" s="34" t="s">
        <v>195</v>
      </c>
      <c r="B20" s="18">
        <v>2010</v>
      </c>
      <c r="C20" s="18" t="s">
        <v>196</v>
      </c>
      <c r="D20" s="18" t="s">
        <v>121</v>
      </c>
      <c r="E20" s="18" t="s">
        <v>88</v>
      </c>
      <c r="F20" s="17" t="s">
        <v>93</v>
      </c>
      <c r="H20" s="18" t="s">
        <v>197</v>
      </c>
      <c r="I20" s="21" t="s">
        <v>95</v>
      </c>
      <c r="J20" s="17" t="s">
        <v>109</v>
      </c>
      <c r="K20" s="18" t="s">
        <v>198</v>
      </c>
    </row>
    <row r="21" spans="1:12" ht="75">
      <c r="A21" s="17" t="s">
        <v>242</v>
      </c>
      <c r="B21" s="18">
        <v>2009</v>
      </c>
      <c r="C21" s="18" t="s">
        <v>243</v>
      </c>
      <c r="D21" s="18" t="s">
        <v>86</v>
      </c>
      <c r="E21" s="18" t="s">
        <v>88</v>
      </c>
      <c r="F21" s="17" t="s">
        <v>244</v>
      </c>
      <c r="I21" s="21" t="s">
        <v>87</v>
      </c>
    </row>
    <row r="22" spans="1:12" ht="75">
      <c r="A22" s="34" t="s">
        <v>234</v>
      </c>
      <c r="B22" s="18">
        <v>2007</v>
      </c>
      <c r="C22" s="18" t="s">
        <v>235</v>
      </c>
      <c r="D22" s="18" t="s">
        <v>86</v>
      </c>
      <c r="E22" s="18" t="s">
        <v>88</v>
      </c>
      <c r="F22" s="17" t="s">
        <v>98</v>
      </c>
      <c r="G22" s="18" t="s">
        <v>237</v>
      </c>
      <c r="I22" s="21" t="s">
        <v>95</v>
      </c>
      <c r="J22" s="17" t="s">
        <v>236</v>
      </c>
    </row>
    <row r="23" spans="1:12" ht="150">
      <c r="A23" s="34" t="s">
        <v>238</v>
      </c>
      <c r="B23" s="18">
        <v>2005</v>
      </c>
      <c r="C23" s="18" t="s">
        <v>239</v>
      </c>
      <c r="D23" s="18" t="s">
        <v>86</v>
      </c>
      <c r="E23" s="18" t="s">
        <v>88</v>
      </c>
      <c r="F23" s="17" t="s">
        <v>98</v>
      </c>
      <c r="G23" s="18" t="s">
        <v>240</v>
      </c>
      <c r="I23" s="21" t="s">
        <v>95</v>
      </c>
      <c r="J23" s="17" t="s">
        <v>241</v>
      </c>
    </row>
    <row r="24" spans="1:12" ht="150">
      <c r="A24" s="17" t="s">
        <v>199</v>
      </c>
      <c r="B24" s="18">
        <v>2004</v>
      </c>
      <c r="C24" s="18" t="s">
        <v>200</v>
      </c>
      <c r="D24" s="18" t="s">
        <v>121</v>
      </c>
      <c r="E24" s="18" t="s">
        <v>88</v>
      </c>
      <c r="F24" s="17" t="s">
        <v>93</v>
      </c>
      <c r="H24" s="18" t="s">
        <v>201</v>
      </c>
      <c r="I24" s="21" t="s">
        <v>95</v>
      </c>
      <c r="J24" s="17" t="s">
        <v>202</v>
      </c>
    </row>
    <row r="25" spans="1:12" ht="100">
      <c r="A25" s="17" t="s">
        <v>190</v>
      </c>
      <c r="B25" s="18">
        <v>2003</v>
      </c>
      <c r="C25" s="18" t="s">
        <v>191</v>
      </c>
      <c r="D25" s="18" t="s">
        <v>86</v>
      </c>
      <c r="E25" s="18" t="s">
        <v>88</v>
      </c>
      <c r="F25" s="17" t="s">
        <v>93</v>
      </c>
      <c r="H25" s="18" t="s">
        <v>193</v>
      </c>
      <c r="I25" s="21" t="s">
        <v>95</v>
      </c>
      <c r="J25" s="17" t="s">
        <v>194</v>
      </c>
    </row>
    <row r="26" spans="1:12" ht="75">
      <c r="A26" s="17" t="s">
        <v>207</v>
      </c>
      <c r="B26" s="18">
        <v>2003</v>
      </c>
      <c r="C26" s="18" t="s">
        <v>208</v>
      </c>
      <c r="D26" s="18" t="s">
        <v>86</v>
      </c>
      <c r="E26" s="18" t="s">
        <v>88</v>
      </c>
      <c r="F26" s="17" t="s">
        <v>110</v>
      </c>
      <c r="I26" s="21" t="s">
        <v>87</v>
      </c>
      <c r="K26" s="18" t="s">
        <v>209</v>
      </c>
    </row>
    <row r="27" spans="1:12" ht="200">
      <c r="A27" s="17" t="s">
        <v>213</v>
      </c>
      <c r="B27" s="18">
        <v>2002</v>
      </c>
      <c r="C27" s="18" t="s">
        <v>214</v>
      </c>
      <c r="D27" s="18" t="s">
        <v>216</v>
      </c>
      <c r="E27" s="18" t="s">
        <v>88</v>
      </c>
      <c r="F27" s="17" t="s">
        <v>215</v>
      </c>
      <c r="H27" s="18" t="s">
        <v>218</v>
      </c>
      <c r="I27" s="21" t="s">
        <v>87</v>
      </c>
      <c r="J27" s="17" t="s">
        <v>217</v>
      </c>
    </row>
    <row r="28" spans="1:12" ht="125">
      <c r="A28" s="34" t="s">
        <v>210</v>
      </c>
      <c r="B28" s="18">
        <v>2001</v>
      </c>
      <c r="C28" s="18" t="s">
        <v>211</v>
      </c>
      <c r="D28" s="18" t="s">
        <v>192</v>
      </c>
      <c r="E28" s="18" t="s">
        <v>88</v>
      </c>
      <c r="F28" s="17" t="s">
        <v>93</v>
      </c>
      <c r="I28" s="21" t="s">
        <v>95</v>
      </c>
      <c r="J28" s="17" t="s">
        <v>212</v>
      </c>
    </row>
    <row r="29" spans="1:12" ht="100">
      <c r="A29" s="17" t="s">
        <v>222</v>
      </c>
      <c r="B29" s="18">
        <v>2001</v>
      </c>
      <c r="C29" s="18" t="s">
        <v>223</v>
      </c>
      <c r="D29" s="18" t="s">
        <v>86</v>
      </c>
      <c r="E29" s="18" t="s">
        <v>88</v>
      </c>
      <c r="F29" s="17" t="s">
        <v>110</v>
      </c>
      <c r="H29" s="18" t="s">
        <v>224</v>
      </c>
      <c r="I29" s="21" t="s">
        <v>95</v>
      </c>
      <c r="J29" s="17" t="s">
        <v>225</v>
      </c>
    </row>
    <row r="30" spans="1:12" ht="150">
      <c r="A30" s="34" t="s">
        <v>219</v>
      </c>
      <c r="B30" s="18">
        <v>2001</v>
      </c>
      <c r="C30" s="18" t="s">
        <v>220</v>
      </c>
      <c r="D30" s="18" t="s">
        <v>86</v>
      </c>
      <c r="E30" s="18" t="s">
        <v>88</v>
      </c>
      <c r="F30" s="17" t="s">
        <v>98</v>
      </c>
      <c r="I30" s="21" t="s">
        <v>95</v>
      </c>
      <c r="J30" s="17" t="s">
        <v>221</v>
      </c>
    </row>
    <row r="31" spans="1:12" ht="225">
      <c r="A31" s="34" t="s">
        <v>245</v>
      </c>
      <c r="B31" s="18">
        <v>1999</v>
      </c>
      <c r="C31" s="18" t="s">
        <v>246</v>
      </c>
      <c r="D31" s="18" t="s">
        <v>192</v>
      </c>
      <c r="E31" s="18" t="s">
        <v>88</v>
      </c>
      <c r="F31" s="17" t="s">
        <v>98</v>
      </c>
      <c r="H31" s="18" t="s">
        <v>247</v>
      </c>
      <c r="I31" s="21" t="s">
        <v>95</v>
      </c>
      <c r="J31" s="17" t="s">
        <v>109</v>
      </c>
    </row>
    <row r="32" spans="1:12" ht="100">
      <c r="A32" s="17" t="s">
        <v>226</v>
      </c>
      <c r="B32" s="18">
        <v>1993</v>
      </c>
      <c r="C32" s="18" t="s">
        <v>227</v>
      </c>
      <c r="D32" s="18" t="s">
        <v>121</v>
      </c>
      <c r="E32" s="18" t="s">
        <v>88</v>
      </c>
      <c r="F32" s="17" t="s">
        <v>98</v>
      </c>
      <c r="H32" s="18" t="s">
        <v>229</v>
      </c>
      <c r="I32" s="21" t="s">
        <v>95</v>
      </c>
      <c r="J32" s="17" t="s">
        <v>179</v>
      </c>
      <c r="L32" s="17" t="s">
        <v>228</v>
      </c>
    </row>
    <row r="33" spans="1:10" ht="125">
      <c r="A33" s="17" t="s">
        <v>162</v>
      </c>
      <c r="B33" s="18">
        <v>1991</v>
      </c>
      <c r="C33" s="18" t="s">
        <v>163</v>
      </c>
      <c r="D33" s="18" t="s">
        <v>164</v>
      </c>
      <c r="E33" s="18" t="s">
        <v>88</v>
      </c>
      <c r="F33" s="17" t="s">
        <v>165</v>
      </c>
      <c r="H33" s="18" t="s">
        <v>166</v>
      </c>
      <c r="I33" s="21" t="s">
        <v>95</v>
      </c>
      <c r="J33" s="17" t="s">
        <v>167</v>
      </c>
    </row>
    <row r="34" spans="1:10" ht="100">
      <c r="A34" s="17" t="s">
        <v>176</v>
      </c>
      <c r="B34" s="18">
        <v>1988</v>
      </c>
      <c r="C34" s="18" t="s">
        <v>177</v>
      </c>
      <c r="D34" s="17" t="s">
        <v>178</v>
      </c>
      <c r="E34" s="18" t="s">
        <v>88</v>
      </c>
      <c r="F34" s="17" t="s">
        <v>93</v>
      </c>
      <c r="H34" s="18" t="s">
        <v>180</v>
      </c>
      <c r="I34" s="21" t="s">
        <v>95</v>
      </c>
      <c r="J34" s="17" t="s">
        <v>179</v>
      </c>
    </row>
    <row r="36" spans="1:10" ht="50">
      <c r="A36" s="35" t="s">
        <v>297</v>
      </c>
    </row>
  </sheetData>
  <autoFilter ref="A1:L34" xr:uid="{FF8FA721-14B2-A849-916C-5FA411941173}">
    <sortState xmlns:xlrd2="http://schemas.microsoft.com/office/spreadsheetml/2017/richdata2" ref="A2:L34">
      <sortCondition descending="1" ref="B1:B34"/>
    </sortState>
  </autoFilter>
  <pageMargins left="0.7" right="0.7" top="0.75" bottom="0.75" header="0.3" footer="0.3"/>
  <pageSetup paperSize="9"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4B0522-4767-4B4C-8247-79E1C6F213D5}">
  <dimension ref="A1:L39"/>
  <sheetViews>
    <sheetView zoomScale="75" workbookViewId="0">
      <pane ySplit="1" topLeftCell="A31" activePane="bottomLeft" state="frozen"/>
      <selection pane="bottomLeft" activeCell="J18" sqref="J18"/>
    </sheetView>
  </sheetViews>
  <sheetFormatPr baseColWidth="10" defaultRowHeight="24"/>
  <cols>
    <col min="1" max="1" width="40.6640625" style="17" customWidth="1"/>
    <col min="2" max="2" width="9.5" style="18" customWidth="1"/>
    <col min="3" max="3" width="12.1640625" style="18" customWidth="1"/>
    <col min="4" max="4" width="30.5" style="18" customWidth="1"/>
    <col min="5" max="5" width="29.6640625" style="18" customWidth="1"/>
    <col min="6" max="6" width="27.1640625" style="17" customWidth="1"/>
    <col min="7" max="8" width="30.5" style="18" customWidth="1"/>
    <col min="9" max="9" width="11" style="21" customWidth="1"/>
    <col min="10" max="10" width="23.1640625" style="17" customWidth="1"/>
    <col min="11" max="11" width="25.83203125" style="18" customWidth="1"/>
    <col min="12" max="12" width="20.1640625" style="17" customWidth="1"/>
    <col min="13" max="16384" width="10.83203125" style="18"/>
  </cols>
  <sheetData>
    <row r="1" spans="1:12" s="16" customFormat="1" ht="23" customHeight="1">
      <c r="A1" s="15" t="s">
        <v>77</v>
      </c>
      <c r="B1" s="16" t="s">
        <v>78</v>
      </c>
      <c r="C1" s="16" t="s">
        <v>79</v>
      </c>
      <c r="D1" s="16" t="s">
        <v>80</v>
      </c>
      <c r="E1" s="16" t="s">
        <v>89</v>
      </c>
      <c r="F1" s="15" t="s">
        <v>81</v>
      </c>
      <c r="G1" s="16" t="s">
        <v>82</v>
      </c>
      <c r="H1" s="16" t="s">
        <v>100</v>
      </c>
      <c r="I1" s="20" t="s">
        <v>83</v>
      </c>
      <c r="J1" s="15" t="s">
        <v>84</v>
      </c>
      <c r="K1" s="16" t="s">
        <v>85</v>
      </c>
      <c r="L1" s="15" t="s">
        <v>97</v>
      </c>
    </row>
    <row r="2" spans="1:12" ht="100">
      <c r="A2" s="17" t="s">
        <v>298</v>
      </c>
      <c r="B2" s="18">
        <v>2023</v>
      </c>
      <c r="C2" s="18" t="s">
        <v>299</v>
      </c>
      <c r="D2" s="18" t="s">
        <v>121</v>
      </c>
      <c r="E2" s="18" t="s">
        <v>88</v>
      </c>
      <c r="F2" s="17" t="s">
        <v>110</v>
      </c>
      <c r="G2" s="18" t="s">
        <v>302</v>
      </c>
      <c r="I2" s="21" t="s">
        <v>87</v>
      </c>
      <c r="J2" s="17" t="s">
        <v>301</v>
      </c>
    </row>
    <row r="3" spans="1:12" ht="225">
      <c r="A3" s="17" t="s">
        <v>118</v>
      </c>
      <c r="B3" s="18">
        <v>2022</v>
      </c>
      <c r="C3" s="18" t="s">
        <v>119</v>
      </c>
      <c r="D3" s="18" t="s">
        <v>121</v>
      </c>
      <c r="E3" s="18" t="s">
        <v>88</v>
      </c>
      <c r="F3" s="17" t="s">
        <v>98</v>
      </c>
      <c r="G3" s="18" t="s">
        <v>120</v>
      </c>
      <c r="I3" s="21" t="s">
        <v>95</v>
      </c>
      <c r="J3" s="17" t="s">
        <v>122</v>
      </c>
      <c r="K3" s="18" t="s">
        <v>123</v>
      </c>
    </row>
    <row r="4" spans="1:12" ht="150">
      <c r="A4" s="17" t="s">
        <v>310</v>
      </c>
      <c r="B4" s="18">
        <v>2022</v>
      </c>
      <c r="C4" s="18" t="s">
        <v>311</v>
      </c>
      <c r="D4" s="18" t="s">
        <v>49</v>
      </c>
      <c r="E4" s="18" t="s">
        <v>88</v>
      </c>
      <c r="F4" s="17" t="s">
        <v>313</v>
      </c>
      <c r="G4" s="18" t="s">
        <v>314</v>
      </c>
      <c r="H4" s="36" t="s">
        <v>315</v>
      </c>
      <c r="I4" s="21" t="s">
        <v>87</v>
      </c>
      <c r="J4" s="17" t="s">
        <v>312</v>
      </c>
    </row>
    <row r="5" spans="1:12" ht="125">
      <c r="A5" s="23" t="s">
        <v>113</v>
      </c>
      <c r="B5" s="17">
        <v>2021</v>
      </c>
      <c r="C5" s="18" t="s">
        <v>114</v>
      </c>
      <c r="D5" s="18" t="s">
        <v>115</v>
      </c>
      <c r="E5" s="18" t="s">
        <v>88</v>
      </c>
      <c r="F5" s="17" t="s">
        <v>98</v>
      </c>
      <c r="H5" s="18" t="s">
        <v>117</v>
      </c>
      <c r="I5" s="21" t="s">
        <v>95</v>
      </c>
      <c r="J5" s="22" t="s">
        <v>116</v>
      </c>
    </row>
    <row r="6" spans="1:12" ht="100">
      <c r="A6" s="17" t="s">
        <v>152</v>
      </c>
      <c r="B6" s="18">
        <v>2021</v>
      </c>
      <c r="C6" s="18" t="s">
        <v>153</v>
      </c>
      <c r="D6" s="18" t="s">
        <v>155</v>
      </c>
      <c r="E6" s="18" t="s">
        <v>88</v>
      </c>
      <c r="F6" s="17" t="s">
        <v>110</v>
      </c>
      <c r="H6" s="18" t="s">
        <v>156</v>
      </c>
      <c r="I6" s="21" t="s">
        <v>87</v>
      </c>
      <c r="J6" s="17" t="s">
        <v>154</v>
      </c>
    </row>
    <row r="7" spans="1:12" ht="100">
      <c r="A7" s="17" t="s">
        <v>172</v>
      </c>
      <c r="B7" s="18">
        <v>2021</v>
      </c>
      <c r="C7" s="18" t="s">
        <v>173</v>
      </c>
      <c r="D7" s="18" t="s">
        <v>49</v>
      </c>
      <c r="E7" s="18" t="s">
        <v>88</v>
      </c>
      <c r="F7" s="17" t="s">
        <v>98</v>
      </c>
      <c r="H7" s="18" t="s">
        <v>175</v>
      </c>
      <c r="I7" s="21" t="s">
        <v>95</v>
      </c>
      <c r="J7" s="17" t="s">
        <v>174</v>
      </c>
    </row>
    <row r="8" spans="1:12" ht="100">
      <c r="A8" s="17" t="s">
        <v>140</v>
      </c>
      <c r="B8" s="18">
        <v>2021</v>
      </c>
      <c r="C8" s="18" t="s">
        <v>141</v>
      </c>
      <c r="D8" s="18" t="s">
        <v>142</v>
      </c>
      <c r="E8" s="18" t="s">
        <v>88</v>
      </c>
      <c r="F8" s="17" t="s">
        <v>93</v>
      </c>
      <c r="H8" s="18" t="s">
        <v>144</v>
      </c>
      <c r="J8" s="17" t="s">
        <v>143</v>
      </c>
    </row>
    <row r="9" spans="1:12" ht="100">
      <c r="A9" s="17" t="s">
        <v>181</v>
      </c>
      <c r="B9" s="18">
        <v>2020</v>
      </c>
      <c r="C9" s="18" t="s">
        <v>182</v>
      </c>
      <c r="D9" s="18" t="s">
        <v>30</v>
      </c>
      <c r="E9" s="18" t="s">
        <v>88</v>
      </c>
      <c r="F9" s="17" t="s">
        <v>98</v>
      </c>
      <c r="H9" s="18" t="s">
        <v>183</v>
      </c>
      <c r="I9" s="21" t="s">
        <v>87</v>
      </c>
      <c r="J9" s="17" t="s">
        <v>184</v>
      </c>
      <c r="K9" s="18" t="s">
        <v>185</v>
      </c>
    </row>
    <row r="10" spans="1:12" ht="50">
      <c r="A10" s="17" t="s">
        <v>101</v>
      </c>
      <c r="B10" s="18">
        <v>2020</v>
      </c>
      <c r="C10" s="19" t="s">
        <v>102</v>
      </c>
      <c r="D10" s="18" t="s">
        <v>103</v>
      </c>
      <c r="E10" s="18" t="s">
        <v>99</v>
      </c>
      <c r="F10" s="17" t="s">
        <v>104</v>
      </c>
      <c r="I10" s="21" t="s">
        <v>95</v>
      </c>
      <c r="J10" s="17" t="s">
        <v>105</v>
      </c>
    </row>
    <row r="11" spans="1:12" ht="150">
      <c r="A11" s="17" t="s">
        <v>330</v>
      </c>
      <c r="B11" s="18">
        <v>2020</v>
      </c>
      <c r="C11" s="18" t="s">
        <v>331</v>
      </c>
      <c r="D11" s="37" t="s">
        <v>332</v>
      </c>
      <c r="E11" s="18" t="s">
        <v>333</v>
      </c>
      <c r="F11" s="17" t="s">
        <v>110</v>
      </c>
    </row>
    <row r="12" spans="1:12" ht="100">
      <c r="A12" s="17" t="s">
        <v>106</v>
      </c>
      <c r="B12" s="18">
        <v>2019</v>
      </c>
      <c r="C12" s="18" t="s">
        <v>107</v>
      </c>
      <c r="D12" s="18" t="s">
        <v>108</v>
      </c>
      <c r="E12" s="18" t="s">
        <v>88</v>
      </c>
      <c r="F12" s="17" t="s">
        <v>110</v>
      </c>
      <c r="H12" s="17" t="s">
        <v>111</v>
      </c>
      <c r="I12" s="21" t="s">
        <v>95</v>
      </c>
      <c r="J12" s="22" t="s">
        <v>109</v>
      </c>
      <c r="K12" s="18" t="s">
        <v>112</v>
      </c>
    </row>
    <row r="13" spans="1:12" ht="100">
      <c r="A13" s="17" t="s">
        <v>355</v>
      </c>
      <c r="B13" s="18">
        <v>2018</v>
      </c>
      <c r="C13" s="18" t="s">
        <v>356</v>
      </c>
      <c r="D13" s="18" t="s">
        <v>357</v>
      </c>
      <c r="E13" s="18" t="s">
        <v>88</v>
      </c>
      <c r="F13" s="17" t="s">
        <v>358</v>
      </c>
    </row>
    <row r="14" spans="1:12" ht="250">
      <c r="A14" s="17" t="s">
        <v>324</v>
      </c>
      <c r="B14" s="18">
        <v>2017</v>
      </c>
      <c r="C14" s="18" t="s">
        <v>325</v>
      </c>
      <c r="D14" s="17" t="s">
        <v>326</v>
      </c>
      <c r="E14" s="18" t="s">
        <v>88</v>
      </c>
      <c r="F14" s="17" t="s">
        <v>110</v>
      </c>
      <c r="G14" s="18" t="s">
        <v>327</v>
      </c>
      <c r="H14" s="18" t="s">
        <v>328</v>
      </c>
      <c r="I14" s="21" t="s">
        <v>87</v>
      </c>
      <c r="J14" s="17" t="s">
        <v>329</v>
      </c>
    </row>
    <row r="15" spans="1:12" ht="250">
      <c r="A15" s="17" t="s">
        <v>168</v>
      </c>
      <c r="B15" s="18">
        <v>2016</v>
      </c>
      <c r="C15" s="18" t="s">
        <v>169</v>
      </c>
      <c r="D15" s="18" t="s">
        <v>18</v>
      </c>
      <c r="E15" s="18" t="s">
        <v>88</v>
      </c>
      <c r="F15" s="17" t="s">
        <v>171</v>
      </c>
      <c r="I15" s="21" t="s">
        <v>87</v>
      </c>
      <c r="J15" s="17" t="s">
        <v>170</v>
      </c>
    </row>
    <row r="16" spans="1:12" ht="100">
      <c r="A16" s="17" t="s">
        <v>157</v>
      </c>
      <c r="B16" s="18">
        <v>2015</v>
      </c>
      <c r="C16" s="18" t="s">
        <v>158</v>
      </c>
      <c r="D16" s="18" t="s">
        <v>159</v>
      </c>
      <c r="E16" s="18" t="s">
        <v>88</v>
      </c>
      <c r="F16" s="17" t="s">
        <v>93</v>
      </c>
      <c r="H16" s="18" t="s">
        <v>160</v>
      </c>
      <c r="I16" s="21" t="s">
        <v>95</v>
      </c>
      <c r="J16" s="17" t="s">
        <v>161</v>
      </c>
    </row>
    <row r="17" spans="1:12" ht="125">
      <c r="A17" s="17" t="s">
        <v>334</v>
      </c>
      <c r="B17" s="18">
        <v>2015</v>
      </c>
      <c r="C17" s="18" t="s">
        <v>335</v>
      </c>
      <c r="D17" s="18" t="s">
        <v>336</v>
      </c>
      <c r="E17" s="18" t="s">
        <v>88</v>
      </c>
      <c r="F17" s="17" t="s">
        <v>339</v>
      </c>
      <c r="H17" s="18" t="s">
        <v>338</v>
      </c>
      <c r="I17" s="21" t="s">
        <v>87</v>
      </c>
      <c r="J17" s="17" t="s">
        <v>337</v>
      </c>
    </row>
    <row r="18" spans="1:12" ht="125">
      <c r="A18" s="17" t="s">
        <v>124</v>
      </c>
      <c r="B18" s="18">
        <v>2014</v>
      </c>
      <c r="C18" s="18" t="s">
        <v>125</v>
      </c>
      <c r="D18" s="17" t="s">
        <v>126</v>
      </c>
      <c r="E18" s="18" t="s">
        <v>88</v>
      </c>
      <c r="F18" s="17" t="s">
        <v>98</v>
      </c>
      <c r="G18" s="18" t="s">
        <v>127</v>
      </c>
      <c r="I18" s="21" t="s">
        <v>95</v>
      </c>
      <c r="J18" s="17" t="s">
        <v>128</v>
      </c>
      <c r="K18" s="18" t="s">
        <v>129</v>
      </c>
    </row>
    <row r="19" spans="1:12" ht="100">
      <c r="A19" s="17" t="s">
        <v>145</v>
      </c>
      <c r="B19" s="18">
        <v>2014</v>
      </c>
      <c r="C19" s="18" t="s">
        <v>146</v>
      </c>
      <c r="D19" s="18" t="s">
        <v>147</v>
      </c>
      <c r="E19" s="18" t="s">
        <v>88</v>
      </c>
      <c r="F19" s="17" t="s">
        <v>148</v>
      </c>
      <c r="H19" s="18" t="s">
        <v>149</v>
      </c>
      <c r="I19" s="21" t="s">
        <v>87</v>
      </c>
      <c r="J19" s="17" t="s">
        <v>150</v>
      </c>
      <c r="L19" s="17" t="s">
        <v>151</v>
      </c>
    </row>
    <row r="20" spans="1:12" ht="125">
      <c r="A20" s="17" t="s">
        <v>203</v>
      </c>
      <c r="B20" s="18">
        <v>2013</v>
      </c>
      <c r="C20" s="18" t="s">
        <v>206</v>
      </c>
      <c r="D20" s="18" t="s">
        <v>86</v>
      </c>
      <c r="E20" s="18" t="s">
        <v>88</v>
      </c>
      <c r="H20" s="18" t="s">
        <v>204</v>
      </c>
      <c r="I20" s="21" t="s">
        <v>87</v>
      </c>
      <c r="K20" s="18" t="s">
        <v>205</v>
      </c>
    </row>
    <row r="21" spans="1:12" ht="125">
      <c r="A21" s="17" t="s">
        <v>186</v>
      </c>
      <c r="B21" s="18">
        <v>2013</v>
      </c>
      <c r="C21" s="18" t="s">
        <v>187</v>
      </c>
      <c r="D21" s="18" t="s">
        <v>188</v>
      </c>
      <c r="E21" s="18" t="s">
        <v>88</v>
      </c>
      <c r="F21" s="17" t="s">
        <v>98</v>
      </c>
      <c r="G21" s="18" t="s">
        <v>120</v>
      </c>
      <c r="I21" s="21" t="s">
        <v>95</v>
      </c>
      <c r="J21" s="17" t="s">
        <v>189</v>
      </c>
    </row>
    <row r="22" spans="1:12" ht="150">
      <c r="A22" s="17" t="s">
        <v>135</v>
      </c>
      <c r="B22" s="18">
        <v>2013</v>
      </c>
      <c r="C22" s="18" t="s">
        <v>136</v>
      </c>
      <c r="D22" s="18" t="s">
        <v>138</v>
      </c>
      <c r="E22" s="18" t="s">
        <v>88</v>
      </c>
      <c r="F22" s="17" t="s">
        <v>98</v>
      </c>
      <c r="H22" s="18" t="s">
        <v>139</v>
      </c>
      <c r="I22" s="21" t="s">
        <v>95</v>
      </c>
      <c r="J22" s="17" t="s">
        <v>137</v>
      </c>
    </row>
    <row r="23" spans="1:12" ht="75">
      <c r="A23" s="17" t="s">
        <v>230</v>
      </c>
      <c r="B23" s="18">
        <v>2012</v>
      </c>
      <c r="C23" s="18" t="s">
        <v>231</v>
      </c>
      <c r="D23" s="18" t="s">
        <v>121</v>
      </c>
      <c r="E23" s="18" t="s">
        <v>88</v>
      </c>
      <c r="F23" s="17" t="s">
        <v>93</v>
      </c>
      <c r="G23" s="18" t="s">
        <v>120</v>
      </c>
      <c r="H23" s="18" t="s">
        <v>233</v>
      </c>
      <c r="I23" s="21" t="s">
        <v>87</v>
      </c>
      <c r="J23" s="17" t="s">
        <v>232</v>
      </c>
    </row>
    <row r="24" spans="1:12" ht="75">
      <c r="A24" s="17" t="s">
        <v>242</v>
      </c>
      <c r="B24" s="18">
        <v>2009</v>
      </c>
      <c r="C24" s="18" t="s">
        <v>243</v>
      </c>
      <c r="D24" s="18" t="s">
        <v>86</v>
      </c>
      <c r="E24" s="18" t="s">
        <v>88</v>
      </c>
      <c r="F24" s="17" t="s">
        <v>244</v>
      </c>
      <c r="I24" s="21" t="s">
        <v>87</v>
      </c>
    </row>
    <row r="25" spans="1:12" ht="125">
      <c r="A25" s="17" t="s">
        <v>345</v>
      </c>
      <c r="B25" s="18">
        <v>2006</v>
      </c>
      <c r="C25" s="18" t="s">
        <v>346</v>
      </c>
      <c r="D25" s="18" t="s">
        <v>347</v>
      </c>
      <c r="E25" s="18" t="s">
        <v>88</v>
      </c>
      <c r="F25" s="17" t="s">
        <v>348</v>
      </c>
      <c r="H25" s="18" t="s">
        <v>349</v>
      </c>
      <c r="I25" s="21" t="s">
        <v>95</v>
      </c>
      <c r="J25" s="17" t="s">
        <v>350</v>
      </c>
    </row>
    <row r="26" spans="1:12" ht="150">
      <c r="A26" s="17" t="s">
        <v>199</v>
      </c>
      <c r="B26" s="18">
        <v>2004</v>
      </c>
      <c r="C26" s="18" t="s">
        <v>200</v>
      </c>
      <c r="D26" s="18" t="s">
        <v>121</v>
      </c>
      <c r="E26" s="18" t="s">
        <v>88</v>
      </c>
      <c r="F26" s="17" t="s">
        <v>93</v>
      </c>
      <c r="H26" s="18" t="s">
        <v>201</v>
      </c>
      <c r="I26" s="21" t="s">
        <v>95</v>
      </c>
      <c r="J26" s="17" t="s">
        <v>202</v>
      </c>
    </row>
    <row r="27" spans="1:12" ht="100">
      <c r="A27" s="17" t="s">
        <v>190</v>
      </c>
      <c r="B27" s="18">
        <v>2003</v>
      </c>
      <c r="C27" s="18" t="s">
        <v>191</v>
      </c>
      <c r="D27" s="18" t="s">
        <v>86</v>
      </c>
      <c r="E27" s="18" t="s">
        <v>88</v>
      </c>
      <c r="F27" s="17" t="s">
        <v>93</v>
      </c>
      <c r="H27" s="18" t="s">
        <v>193</v>
      </c>
      <c r="I27" s="21" t="s">
        <v>95</v>
      </c>
      <c r="J27" s="17" t="s">
        <v>194</v>
      </c>
    </row>
    <row r="28" spans="1:12" ht="75">
      <c r="A28" s="17" t="s">
        <v>207</v>
      </c>
      <c r="B28" s="18">
        <v>2003</v>
      </c>
      <c r="C28" s="18" t="s">
        <v>208</v>
      </c>
      <c r="D28" s="18" t="s">
        <v>86</v>
      </c>
      <c r="E28" s="18" t="s">
        <v>88</v>
      </c>
      <c r="F28" s="17" t="s">
        <v>110</v>
      </c>
      <c r="I28" s="21" t="s">
        <v>87</v>
      </c>
      <c r="K28" s="18" t="s">
        <v>209</v>
      </c>
    </row>
    <row r="29" spans="1:12" ht="200">
      <c r="A29" s="17" t="s">
        <v>213</v>
      </c>
      <c r="B29" s="18">
        <v>2002</v>
      </c>
      <c r="C29" s="18" t="s">
        <v>214</v>
      </c>
      <c r="D29" s="18" t="s">
        <v>216</v>
      </c>
      <c r="E29" s="18" t="s">
        <v>88</v>
      </c>
      <c r="F29" s="17" t="s">
        <v>215</v>
      </c>
      <c r="H29" s="18" t="s">
        <v>218</v>
      </c>
      <c r="I29" s="21" t="s">
        <v>87</v>
      </c>
      <c r="J29" s="17" t="s">
        <v>217</v>
      </c>
    </row>
    <row r="30" spans="1:12" ht="100">
      <c r="A30" s="17" t="s">
        <v>222</v>
      </c>
      <c r="B30" s="18">
        <v>2001</v>
      </c>
      <c r="C30" s="18" t="s">
        <v>223</v>
      </c>
      <c r="D30" s="18" t="s">
        <v>86</v>
      </c>
      <c r="E30" s="18" t="s">
        <v>88</v>
      </c>
      <c r="F30" s="17" t="s">
        <v>110</v>
      </c>
      <c r="H30" s="18" t="s">
        <v>224</v>
      </c>
      <c r="I30" s="21" t="s">
        <v>95</v>
      </c>
      <c r="J30" s="17" t="s">
        <v>225</v>
      </c>
    </row>
    <row r="31" spans="1:12" ht="100">
      <c r="A31" s="17" t="s">
        <v>226</v>
      </c>
      <c r="B31" s="18">
        <v>1993</v>
      </c>
      <c r="C31" s="18" t="s">
        <v>227</v>
      </c>
      <c r="D31" s="18" t="s">
        <v>121</v>
      </c>
      <c r="E31" s="18" t="s">
        <v>88</v>
      </c>
      <c r="F31" s="17" t="s">
        <v>98</v>
      </c>
      <c r="H31" s="18" t="s">
        <v>229</v>
      </c>
      <c r="I31" s="21" t="s">
        <v>95</v>
      </c>
      <c r="J31" s="17" t="s">
        <v>179</v>
      </c>
      <c r="L31" s="17" t="s">
        <v>228</v>
      </c>
    </row>
    <row r="32" spans="1:12" ht="100">
      <c r="A32" s="17" t="s">
        <v>351</v>
      </c>
      <c r="B32" s="18">
        <v>1992</v>
      </c>
      <c r="C32" s="18" t="s">
        <v>352</v>
      </c>
      <c r="D32" s="18" t="s">
        <v>342</v>
      </c>
      <c r="E32" s="18" t="s">
        <v>88</v>
      </c>
      <c r="F32" s="17" t="s">
        <v>93</v>
      </c>
      <c r="I32" s="21" t="s">
        <v>95</v>
      </c>
      <c r="J32" s="17" t="s">
        <v>353</v>
      </c>
      <c r="K32" s="18" t="s">
        <v>354</v>
      </c>
    </row>
    <row r="33" spans="1:12" ht="125">
      <c r="A33" s="17" t="s">
        <v>162</v>
      </c>
      <c r="B33" s="18">
        <v>1991</v>
      </c>
      <c r="C33" s="18" t="s">
        <v>163</v>
      </c>
      <c r="D33" s="18" t="s">
        <v>164</v>
      </c>
      <c r="E33" s="18" t="s">
        <v>88</v>
      </c>
      <c r="F33" s="17" t="s">
        <v>165</v>
      </c>
      <c r="H33" s="18" t="s">
        <v>166</v>
      </c>
      <c r="I33" s="21" t="s">
        <v>95</v>
      </c>
      <c r="J33" s="17" t="s">
        <v>167</v>
      </c>
    </row>
    <row r="34" spans="1:12" ht="100">
      <c r="A34" s="17" t="s">
        <v>176</v>
      </c>
      <c r="B34" s="18">
        <v>1988</v>
      </c>
      <c r="C34" s="18" t="s">
        <v>177</v>
      </c>
      <c r="D34" s="17" t="s">
        <v>178</v>
      </c>
      <c r="E34" s="18" t="s">
        <v>88</v>
      </c>
      <c r="F34" s="17" t="s">
        <v>93</v>
      </c>
      <c r="H34" s="18" t="s">
        <v>180</v>
      </c>
      <c r="I34" s="21" t="s">
        <v>95</v>
      </c>
      <c r="J34" s="17" t="s">
        <v>179</v>
      </c>
    </row>
    <row r="37" spans="1:12" s="39" customFormat="1" ht="100">
      <c r="A37" s="38" t="s">
        <v>340</v>
      </c>
      <c r="B37" s="39">
        <v>2000</v>
      </c>
      <c r="C37" s="39" t="s">
        <v>341</v>
      </c>
      <c r="D37" s="39" t="s">
        <v>342</v>
      </c>
      <c r="F37" s="38"/>
      <c r="I37" s="40"/>
      <c r="J37" s="38"/>
      <c r="L37" s="38"/>
    </row>
    <row r="38" spans="1:12" s="39" customFormat="1" ht="50">
      <c r="A38" s="38" t="s">
        <v>343</v>
      </c>
      <c r="F38" s="38"/>
      <c r="I38" s="40"/>
      <c r="J38" s="38"/>
      <c r="L38" s="38"/>
    </row>
    <row r="39" spans="1:12" s="39" customFormat="1" ht="100">
      <c r="A39" s="38" t="s">
        <v>344</v>
      </c>
      <c r="F39" s="38"/>
      <c r="I39" s="40"/>
      <c r="J39" s="38"/>
      <c r="L39" s="38"/>
    </row>
  </sheetData>
  <autoFilter ref="A1:L34" xr:uid="{FF8FA721-14B2-A849-916C-5FA411941173}">
    <sortState xmlns:xlrd2="http://schemas.microsoft.com/office/spreadsheetml/2017/richdata2" ref="A2:L34">
      <sortCondition descending="1" ref="B1:B34"/>
    </sortState>
  </autoFilter>
  <pageMargins left="0.7" right="0.7" top="0.75" bottom="0.75" header="0.3" footer="0.3"/>
  <pageSetup paperSize="9" orientation="portrait" horizontalDpi="0" verticalDpi="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1F2A0C-A2F3-BA48-83A5-E2874A1BD340}">
  <dimension ref="A1:S34"/>
  <sheetViews>
    <sheetView topLeftCell="Q1" zoomScale="150" zoomScaleNormal="50" workbookViewId="0">
      <pane ySplit="1" topLeftCell="A3" activePane="bottomLeft" state="frozen"/>
      <selection pane="bottomLeft" activeCell="R3" sqref="R3"/>
    </sheetView>
  </sheetViews>
  <sheetFormatPr baseColWidth="10" defaultRowHeight="24"/>
  <cols>
    <col min="1" max="1" width="40.6640625" style="27" customWidth="1"/>
    <col min="2" max="2" width="9.5" style="27" customWidth="1"/>
    <col min="3" max="3" width="12.1640625" style="28" customWidth="1"/>
    <col min="4" max="4" width="30.5" style="27" customWidth="1"/>
    <col min="5" max="5" width="10.33203125" style="30" customWidth="1"/>
    <col min="6" max="6" width="27.83203125" style="27" customWidth="1"/>
    <col min="7" max="7" width="26.83203125" style="27" customWidth="1"/>
    <col min="8" max="8" width="29.5" style="27" customWidth="1"/>
    <col min="9" max="11" width="23" style="27" customWidth="1"/>
    <col min="12" max="12" width="37.1640625" style="27" customWidth="1"/>
    <col min="13" max="13" width="36.5" style="27" customWidth="1"/>
    <col min="14" max="14" width="38" style="27" customWidth="1"/>
    <col min="15" max="15" width="26.83203125" style="27" customWidth="1"/>
    <col min="16" max="16" width="30" style="27" customWidth="1"/>
    <col min="17" max="17" width="47.1640625" style="27" customWidth="1"/>
    <col min="18" max="18" width="48" style="27" customWidth="1"/>
    <col min="19" max="19" width="24.6640625" style="27" customWidth="1"/>
    <col min="20" max="16384" width="10.83203125" style="27"/>
  </cols>
  <sheetData>
    <row r="1" spans="1:19" s="26" customFormat="1" ht="23" customHeight="1">
      <c r="A1" s="32" t="s">
        <v>77</v>
      </c>
      <c r="B1" s="31" t="s">
        <v>78</v>
      </c>
      <c r="C1" s="31" t="s">
        <v>79</v>
      </c>
      <c r="D1" s="31" t="s">
        <v>80</v>
      </c>
      <c r="E1" s="31" t="s">
        <v>83</v>
      </c>
      <c r="F1" s="32" t="s">
        <v>252</v>
      </c>
      <c r="G1" s="25" t="s">
        <v>257</v>
      </c>
      <c r="H1" s="26" t="s">
        <v>258</v>
      </c>
      <c r="I1" s="32" t="s">
        <v>253</v>
      </c>
      <c r="J1" s="32" t="s">
        <v>270</v>
      </c>
      <c r="K1" s="32" t="s">
        <v>1606</v>
      </c>
      <c r="L1" s="31" t="s">
        <v>250</v>
      </c>
      <c r="M1" s="32" t="s">
        <v>249</v>
      </c>
      <c r="N1" s="32" t="s">
        <v>266</v>
      </c>
      <c r="O1" s="31" t="s">
        <v>251</v>
      </c>
      <c r="P1" s="31" t="s">
        <v>254</v>
      </c>
      <c r="Q1" s="32" t="s">
        <v>261</v>
      </c>
      <c r="R1" s="32" t="s">
        <v>262</v>
      </c>
    </row>
    <row r="2" spans="1:19" ht="364" customHeight="1">
      <c r="A2" s="27" t="s">
        <v>298</v>
      </c>
      <c r="B2" s="28">
        <v>2023</v>
      </c>
      <c r="C2" s="28" t="s">
        <v>299</v>
      </c>
      <c r="D2" s="27" t="s">
        <v>300</v>
      </c>
      <c r="E2" s="30" t="s">
        <v>87</v>
      </c>
      <c r="F2" s="27" t="s">
        <v>110</v>
      </c>
      <c r="G2" s="27" t="s">
        <v>308</v>
      </c>
      <c r="H2" s="27" t="s">
        <v>309</v>
      </c>
      <c r="I2" s="27" t="s">
        <v>303</v>
      </c>
      <c r="J2" s="27" t="s">
        <v>305</v>
      </c>
      <c r="K2" s="27" t="s">
        <v>1607</v>
      </c>
      <c r="L2" s="27" t="s">
        <v>304</v>
      </c>
      <c r="M2" s="27" t="s">
        <v>306</v>
      </c>
      <c r="N2" s="27" t="s">
        <v>307</v>
      </c>
      <c r="O2" s="27" t="s">
        <v>381</v>
      </c>
      <c r="P2" s="27" t="s">
        <v>380</v>
      </c>
      <c r="Q2" s="53" t="s">
        <v>361</v>
      </c>
      <c r="S2" s="27" t="s">
        <v>430</v>
      </c>
    </row>
    <row r="3" spans="1:19" ht="381" customHeight="1">
      <c r="A3" s="27" t="s">
        <v>118</v>
      </c>
      <c r="B3" s="28">
        <v>2022</v>
      </c>
      <c r="C3" s="28" t="s">
        <v>119</v>
      </c>
      <c r="D3" s="27" t="s">
        <v>269</v>
      </c>
      <c r="E3" s="30" t="s">
        <v>95</v>
      </c>
      <c r="F3" s="27" t="s">
        <v>98</v>
      </c>
      <c r="G3" s="33" t="s">
        <v>274</v>
      </c>
      <c r="H3" s="27" t="s">
        <v>273</v>
      </c>
      <c r="I3" s="27" t="s">
        <v>369</v>
      </c>
      <c r="J3" s="27" t="s">
        <v>272</v>
      </c>
      <c r="K3" s="27" t="s">
        <v>1607</v>
      </c>
      <c r="L3" s="27" t="s">
        <v>277</v>
      </c>
      <c r="M3" s="27" t="s">
        <v>276</v>
      </c>
      <c r="N3" s="27" t="s">
        <v>275</v>
      </c>
      <c r="O3" s="27" t="s">
        <v>31</v>
      </c>
      <c r="P3" s="27" t="s">
        <v>278</v>
      </c>
      <c r="Q3" s="27" t="s">
        <v>359</v>
      </c>
      <c r="R3" s="53" t="s">
        <v>374</v>
      </c>
    </row>
    <row r="4" spans="1:19" ht="350">
      <c r="A4" s="27" t="s">
        <v>310</v>
      </c>
      <c r="B4" s="28">
        <v>2022</v>
      </c>
      <c r="C4" s="28" t="s">
        <v>311</v>
      </c>
      <c r="D4" s="28" t="s">
        <v>49</v>
      </c>
      <c r="E4" s="30" t="s">
        <v>87</v>
      </c>
      <c r="F4" s="27" t="s">
        <v>316</v>
      </c>
      <c r="G4" s="27" t="s">
        <v>323</v>
      </c>
      <c r="I4" s="27" t="s">
        <v>317</v>
      </c>
      <c r="J4" s="27" t="s">
        <v>318</v>
      </c>
      <c r="K4" s="27" t="s">
        <v>1607</v>
      </c>
      <c r="L4" s="27" t="s">
        <v>320</v>
      </c>
      <c r="M4" s="27" t="s">
        <v>319</v>
      </c>
      <c r="N4" s="27" t="s">
        <v>537</v>
      </c>
      <c r="O4" s="27" t="s">
        <v>322</v>
      </c>
      <c r="P4" s="27" t="s">
        <v>321</v>
      </c>
    </row>
    <row r="5" spans="1:19" ht="171" customHeight="1">
      <c r="A5" s="27" t="s">
        <v>248</v>
      </c>
      <c r="B5" s="27">
        <v>2021</v>
      </c>
      <c r="C5" s="28" t="s">
        <v>114</v>
      </c>
      <c r="D5" s="28" t="s">
        <v>255</v>
      </c>
      <c r="E5" s="30" t="s">
        <v>95</v>
      </c>
      <c r="F5" s="27" t="s">
        <v>98</v>
      </c>
      <c r="G5" s="27" t="s">
        <v>259</v>
      </c>
      <c r="H5" s="27" t="s">
        <v>260</v>
      </c>
      <c r="I5" s="29" t="s">
        <v>256</v>
      </c>
      <c r="J5" s="29" t="s">
        <v>271</v>
      </c>
      <c r="K5" s="29" t="s">
        <v>1607</v>
      </c>
      <c r="L5" s="29" t="s">
        <v>263</v>
      </c>
      <c r="M5" s="29" t="s">
        <v>264</v>
      </c>
      <c r="N5" s="29" t="s">
        <v>268</v>
      </c>
      <c r="O5" s="27" t="s">
        <v>267</v>
      </c>
      <c r="P5" s="27" t="s">
        <v>265</v>
      </c>
      <c r="Q5" s="72"/>
      <c r="R5" s="42" t="s">
        <v>411</v>
      </c>
    </row>
    <row r="6" spans="1:19" ht="233" customHeight="1">
      <c r="A6" s="27" t="s">
        <v>152</v>
      </c>
      <c r="B6" s="28">
        <v>2021</v>
      </c>
      <c r="C6" s="28" t="s">
        <v>153</v>
      </c>
      <c r="D6" s="27" t="s">
        <v>155</v>
      </c>
      <c r="E6" s="30" t="s">
        <v>87</v>
      </c>
      <c r="F6" s="17" t="s">
        <v>110</v>
      </c>
      <c r="I6" s="17" t="s">
        <v>154</v>
      </c>
      <c r="J6" s="27" t="s">
        <v>281</v>
      </c>
      <c r="K6" s="27" t="s">
        <v>1607</v>
      </c>
      <c r="L6" s="27" t="s">
        <v>279</v>
      </c>
      <c r="M6" s="27" t="s">
        <v>539</v>
      </c>
      <c r="N6" s="27" t="s">
        <v>538</v>
      </c>
      <c r="O6" s="27" t="s">
        <v>156</v>
      </c>
      <c r="P6" s="27" t="s">
        <v>280</v>
      </c>
    </row>
    <row r="7" spans="1:19" ht="275">
      <c r="A7" s="27" t="s">
        <v>172</v>
      </c>
      <c r="B7" s="28">
        <v>2021</v>
      </c>
      <c r="C7" s="28" t="s">
        <v>173</v>
      </c>
      <c r="D7" s="28" t="s">
        <v>49</v>
      </c>
      <c r="E7" s="30" t="s">
        <v>95</v>
      </c>
      <c r="F7" s="27" t="s">
        <v>98</v>
      </c>
      <c r="G7" s="27" t="s">
        <v>283</v>
      </c>
      <c r="H7" s="27" t="s">
        <v>284</v>
      </c>
      <c r="I7" s="27" t="s">
        <v>174</v>
      </c>
      <c r="J7" s="27" t="s">
        <v>282</v>
      </c>
      <c r="K7" s="27" t="s">
        <v>1607</v>
      </c>
      <c r="L7" s="27" t="s">
        <v>285</v>
      </c>
      <c r="N7" s="17" t="s">
        <v>287</v>
      </c>
      <c r="O7" s="17" t="s">
        <v>288</v>
      </c>
      <c r="P7" s="27" t="s">
        <v>286</v>
      </c>
      <c r="Q7" s="27" t="s">
        <v>412</v>
      </c>
      <c r="R7" s="42" t="s">
        <v>417</v>
      </c>
    </row>
    <row r="8" spans="1:19" ht="350" customHeight="1">
      <c r="A8" s="27" t="s">
        <v>140</v>
      </c>
      <c r="B8" s="28">
        <v>2021</v>
      </c>
      <c r="C8" s="28" t="s">
        <v>141</v>
      </c>
      <c r="D8" s="28" t="s">
        <v>142</v>
      </c>
      <c r="E8" s="30" t="s">
        <v>95</v>
      </c>
      <c r="F8" s="27" t="s">
        <v>93</v>
      </c>
      <c r="G8" s="27" t="s">
        <v>289</v>
      </c>
      <c r="H8" s="27" t="s">
        <v>290</v>
      </c>
      <c r="I8" s="27" t="s">
        <v>143</v>
      </c>
      <c r="J8" s="27" t="s">
        <v>271</v>
      </c>
      <c r="K8" s="27" t="s">
        <v>1607</v>
      </c>
      <c r="L8" s="27" t="s">
        <v>291</v>
      </c>
      <c r="N8" s="27" t="s">
        <v>535</v>
      </c>
      <c r="O8" s="27" t="s">
        <v>360</v>
      </c>
      <c r="P8" s="27" t="s">
        <v>292</v>
      </c>
      <c r="Q8" s="42" t="s">
        <v>428</v>
      </c>
    </row>
    <row r="9" spans="1:19" ht="402" customHeight="1">
      <c r="A9" s="27" t="s">
        <v>101</v>
      </c>
      <c r="B9" s="28">
        <v>2020</v>
      </c>
      <c r="C9" s="70" t="s">
        <v>102</v>
      </c>
      <c r="D9" s="28" t="s">
        <v>103</v>
      </c>
      <c r="E9" s="71" t="s">
        <v>95</v>
      </c>
      <c r="F9" s="27" t="s">
        <v>104</v>
      </c>
      <c r="I9" s="27" t="s">
        <v>105</v>
      </c>
      <c r="J9" s="27" t="s">
        <v>271</v>
      </c>
      <c r="K9" s="27" t="s">
        <v>1608</v>
      </c>
      <c r="L9" s="27" t="s">
        <v>429</v>
      </c>
      <c r="M9" s="27" t="s">
        <v>1996</v>
      </c>
      <c r="N9" s="27" t="s">
        <v>1997</v>
      </c>
      <c r="O9" s="27" t="s">
        <v>432</v>
      </c>
      <c r="Q9" s="42" t="s">
        <v>431</v>
      </c>
      <c r="S9" s="27" t="s">
        <v>433</v>
      </c>
    </row>
    <row r="10" spans="1:19" ht="375" customHeight="1">
      <c r="A10" s="27" t="s">
        <v>181</v>
      </c>
      <c r="B10" s="28">
        <v>2020</v>
      </c>
      <c r="C10" s="28" t="s">
        <v>182</v>
      </c>
      <c r="D10" s="28" t="s">
        <v>30</v>
      </c>
      <c r="E10" s="30" t="s">
        <v>87</v>
      </c>
      <c r="F10" s="27" t="s">
        <v>98</v>
      </c>
      <c r="I10" s="27" t="s">
        <v>294</v>
      </c>
      <c r="J10" s="27" t="s">
        <v>295</v>
      </c>
      <c r="K10" s="27" t="s">
        <v>1607</v>
      </c>
      <c r="M10" s="27" t="s">
        <v>293</v>
      </c>
      <c r="N10" s="41" t="s">
        <v>536</v>
      </c>
      <c r="O10" s="41" t="s">
        <v>32</v>
      </c>
      <c r="P10" s="27" t="s">
        <v>296</v>
      </c>
      <c r="Q10" s="42" t="s">
        <v>441</v>
      </c>
    </row>
    <row r="11" spans="1:19" ht="407" customHeight="1">
      <c r="A11" s="27" t="s">
        <v>330</v>
      </c>
      <c r="B11" s="27">
        <v>2020</v>
      </c>
      <c r="C11" s="28" t="s">
        <v>331</v>
      </c>
      <c r="D11" s="27" t="s">
        <v>434</v>
      </c>
      <c r="E11" s="30" t="s">
        <v>95</v>
      </c>
      <c r="F11" s="27" t="s">
        <v>110</v>
      </c>
      <c r="G11" s="27" t="s">
        <v>460</v>
      </c>
      <c r="H11" s="27" t="s">
        <v>459</v>
      </c>
      <c r="I11" s="27" t="s">
        <v>442</v>
      </c>
      <c r="J11" s="27" t="s">
        <v>271</v>
      </c>
      <c r="K11" s="27" t="s">
        <v>1607</v>
      </c>
      <c r="L11" s="27" t="s">
        <v>443</v>
      </c>
      <c r="M11" s="27" t="s">
        <v>445</v>
      </c>
      <c r="N11" s="27" t="s">
        <v>535</v>
      </c>
      <c r="P11" s="27" t="s">
        <v>444</v>
      </c>
      <c r="Q11" s="42" t="s">
        <v>458</v>
      </c>
    </row>
    <row r="12" spans="1:19" ht="150">
      <c r="A12" s="27" t="s">
        <v>106</v>
      </c>
      <c r="B12" s="27">
        <v>2019</v>
      </c>
      <c r="C12" s="28" t="s">
        <v>107</v>
      </c>
      <c r="D12" s="27" t="s">
        <v>108</v>
      </c>
      <c r="E12" s="30" t="s">
        <v>95</v>
      </c>
      <c r="F12" s="27" t="s">
        <v>110</v>
      </c>
      <c r="G12" s="27" t="s">
        <v>463</v>
      </c>
      <c r="H12" s="27" t="s">
        <v>464</v>
      </c>
      <c r="I12" s="27" t="s">
        <v>109</v>
      </c>
      <c r="J12" s="27" t="s">
        <v>271</v>
      </c>
      <c r="K12" s="27" t="s">
        <v>1607</v>
      </c>
      <c r="L12" s="27" t="s">
        <v>461</v>
      </c>
      <c r="M12" s="27" t="s">
        <v>466</v>
      </c>
      <c r="N12" s="27" t="s">
        <v>465</v>
      </c>
      <c r="O12" s="27" t="s">
        <v>467</v>
      </c>
      <c r="P12" s="27" t="s">
        <v>462</v>
      </c>
      <c r="Q12" s="42" t="s">
        <v>475</v>
      </c>
    </row>
    <row r="13" spans="1:19" ht="100">
      <c r="A13" s="73" t="s">
        <v>355</v>
      </c>
      <c r="B13" s="27">
        <v>2018</v>
      </c>
      <c r="C13" s="28" t="s">
        <v>356</v>
      </c>
      <c r="D13" s="27" t="s">
        <v>357</v>
      </c>
      <c r="F13" s="27" t="s">
        <v>358</v>
      </c>
      <c r="O13" s="82" t="s">
        <v>476</v>
      </c>
    </row>
    <row r="14" spans="1:19" ht="250">
      <c r="A14" s="27" t="s">
        <v>324</v>
      </c>
      <c r="B14" s="27">
        <v>2017</v>
      </c>
      <c r="C14" s="28" t="s">
        <v>325</v>
      </c>
      <c r="D14" s="27" t="s">
        <v>326</v>
      </c>
      <c r="E14" s="30" t="s">
        <v>87</v>
      </c>
      <c r="F14" s="27" t="s">
        <v>110</v>
      </c>
      <c r="K14" s="27" t="s">
        <v>1607</v>
      </c>
    </row>
    <row r="15" spans="1:19" ht="300">
      <c r="A15" s="27" t="s">
        <v>168</v>
      </c>
      <c r="B15" s="27">
        <v>2016</v>
      </c>
      <c r="C15" s="28" t="s">
        <v>169</v>
      </c>
      <c r="D15" s="27" t="s">
        <v>18</v>
      </c>
      <c r="E15" s="30" t="s">
        <v>87</v>
      </c>
      <c r="F15" s="27" t="s">
        <v>479</v>
      </c>
      <c r="G15" s="27" t="s">
        <v>477</v>
      </c>
      <c r="H15" s="83">
        <v>0.7</v>
      </c>
      <c r="I15" s="27" t="s">
        <v>478</v>
      </c>
      <c r="J15" s="27" t="s">
        <v>281</v>
      </c>
      <c r="K15" s="27" t="s">
        <v>1608</v>
      </c>
      <c r="L15" s="27" t="s">
        <v>480</v>
      </c>
      <c r="M15" s="27" t="s">
        <v>481</v>
      </c>
      <c r="O15" s="27" t="s">
        <v>490</v>
      </c>
      <c r="Q15" s="42" t="s">
        <v>489</v>
      </c>
    </row>
    <row r="16" spans="1:19" ht="375">
      <c r="A16" s="27" t="s">
        <v>157</v>
      </c>
      <c r="B16" s="27">
        <v>2015</v>
      </c>
      <c r="C16" s="28" t="s">
        <v>158</v>
      </c>
      <c r="D16" s="27" t="s">
        <v>159</v>
      </c>
      <c r="E16" s="30" t="s">
        <v>95</v>
      </c>
      <c r="F16" s="27" t="s">
        <v>93</v>
      </c>
      <c r="I16" s="27" t="s">
        <v>540</v>
      </c>
      <c r="J16" s="27" t="s">
        <v>271</v>
      </c>
      <c r="K16" s="27" t="s">
        <v>1608</v>
      </c>
      <c r="L16" s="27" t="s">
        <v>504</v>
      </c>
      <c r="M16" s="27" t="s">
        <v>533</v>
      </c>
      <c r="N16" s="27" t="s">
        <v>534</v>
      </c>
      <c r="O16" s="27" t="s">
        <v>541</v>
      </c>
      <c r="Q16" s="42" t="s">
        <v>532</v>
      </c>
    </row>
    <row r="17" spans="1:17" ht="409.6">
      <c r="A17" s="27" t="s">
        <v>334</v>
      </c>
      <c r="B17" s="27">
        <v>2015</v>
      </c>
      <c r="C17" s="28" t="s">
        <v>335</v>
      </c>
      <c r="D17" s="27" t="s">
        <v>336</v>
      </c>
      <c r="E17" s="30" t="s">
        <v>87</v>
      </c>
      <c r="F17" s="27" t="s">
        <v>339</v>
      </c>
      <c r="I17" s="27" t="s">
        <v>542</v>
      </c>
      <c r="J17" s="27" t="s">
        <v>295</v>
      </c>
      <c r="K17" s="27" t="s">
        <v>1607</v>
      </c>
      <c r="L17" s="27" t="s">
        <v>544</v>
      </c>
      <c r="N17" s="27" t="s">
        <v>543</v>
      </c>
      <c r="O17" s="27" t="s">
        <v>630</v>
      </c>
      <c r="P17" s="27" t="s">
        <v>632</v>
      </c>
      <c r="Q17" s="53" t="s">
        <v>631</v>
      </c>
    </row>
    <row r="18" spans="1:17" ht="409.6">
      <c r="A18" s="27" t="s">
        <v>124</v>
      </c>
      <c r="B18" s="27">
        <v>2014</v>
      </c>
      <c r="C18" s="28" t="s">
        <v>125</v>
      </c>
      <c r="D18" s="27" t="s">
        <v>126</v>
      </c>
      <c r="E18" s="30" t="s">
        <v>95</v>
      </c>
      <c r="F18" s="27" t="s">
        <v>98</v>
      </c>
      <c r="G18" s="27" t="s">
        <v>633</v>
      </c>
      <c r="H18" s="27" t="s">
        <v>634</v>
      </c>
      <c r="I18" s="27" t="s">
        <v>635</v>
      </c>
      <c r="K18" s="27" t="s">
        <v>1607</v>
      </c>
      <c r="L18" s="27" t="s">
        <v>636</v>
      </c>
      <c r="M18" s="27" t="s">
        <v>637</v>
      </c>
      <c r="N18" s="27" t="s">
        <v>536</v>
      </c>
      <c r="P18" s="27" t="s">
        <v>638</v>
      </c>
      <c r="Q18" s="42" t="s">
        <v>676</v>
      </c>
    </row>
    <row r="19" spans="1:17" ht="275">
      <c r="A19" s="27" t="s">
        <v>145</v>
      </c>
      <c r="B19" s="27">
        <v>2014</v>
      </c>
      <c r="C19" s="28" t="s">
        <v>146</v>
      </c>
      <c r="D19" s="27" t="s">
        <v>147</v>
      </c>
      <c r="E19" s="30" t="s">
        <v>87</v>
      </c>
      <c r="F19" s="27" t="s">
        <v>148</v>
      </c>
      <c r="I19" s="27" t="s">
        <v>678</v>
      </c>
      <c r="J19" s="27" t="s">
        <v>295</v>
      </c>
      <c r="K19" s="27" t="s">
        <v>1608</v>
      </c>
      <c r="M19" s="27" t="s">
        <v>677</v>
      </c>
      <c r="N19" s="27" t="s">
        <v>535</v>
      </c>
      <c r="O19" s="27" t="s">
        <v>791</v>
      </c>
      <c r="Q19" s="98" t="s">
        <v>792</v>
      </c>
    </row>
    <row r="20" spans="1:17" ht="225">
      <c r="A20" s="27" t="s">
        <v>203</v>
      </c>
      <c r="B20" s="27">
        <v>2013</v>
      </c>
      <c r="C20" s="28" t="s">
        <v>206</v>
      </c>
      <c r="D20" s="27" t="s">
        <v>18</v>
      </c>
      <c r="E20" s="30" t="s">
        <v>87</v>
      </c>
      <c r="F20" s="27" t="s">
        <v>93</v>
      </c>
      <c r="I20" s="99" t="s">
        <v>793</v>
      </c>
      <c r="J20" s="27" t="s">
        <v>281</v>
      </c>
      <c r="K20" s="27" t="s">
        <v>1607</v>
      </c>
      <c r="M20" s="27" t="s">
        <v>942</v>
      </c>
      <c r="N20" s="27" t="s">
        <v>536</v>
      </c>
      <c r="O20" s="27" t="s">
        <v>795</v>
      </c>
      <c r="P20" s="27" t="s">
        <v>794</v>
      </c>
      <c r="Q20" s="42" t="s">
        <v>878</v>
      </c>
    </row>
    <row r="21" spans="1:17" ht="375">
      <c r="A21" s="27" t="s">
        <v>186</v>
      </c>
      <c r="B21" s="27">
        <v>2013</v>
      </c>
      <c r="C21" s="28" t="s">
        <v>187</v>
      </c>
      <c r="D21" s="27" t="s">
        <v>188</v>
      </c>
      <c r="E21" s="30" t="s">
        <v>95</v>
      </c>
      <c r="F21" s="27" t="s">
        <v>98</v>
      </c>
      <c r="G21" s="27" t="s">
        <v>633</v>
      </c>
      <c r="H21" s="27" t="s">
        <v>943</v>
      </c>
      <c r="I21" s="27" t="s">
        <v>944</v>
      </c>
      <c r="J21" s="27" t="s">
        <v>271</v>
      </c>
      <c r="K21" s="27" t="s">
        <v>1607</v>
      </c>
      <c r="L21" s="27" t="s">
        <v>945</v>
      </c>
      <c r="N21" s="27" t="s">
        <v>535</v>
      </c>
      <c r="O21" s="27" t="s">
        <v>946</v>
      </c>
      <c r="P21" s="27" t="s">
        <v>638</v>
      </c>
      <c r="Q21" s="53" t="s">
        <v>1037</v>
      </c>
    </row>
    <row r="22" spans="1:17" ht="150">
      <c r="A22" s="27" t="s">
        <v>135</v>
      </c>
      <c r="B22" s="27">
        <v>2013</v>
      </c>
      <c r="C22" s="28" t="s">
        <v>136</v>
      </c>
      <c r="D22" s="27" t="s">
        <v>138</v>
      </c>
      <c r="E22" s="30" t="s">
        <v>87</v>
      </c>
      <c r="F22" s="27" t="s">
        <v>98</v>
      </c>
      <c r="I22" s="27" t="s">
        <v>1038</v>
      </c>
      <c r="J22" s="27" t="s">
        <v>281</v>
      </c>
      <c r="K22" s="27" t="s">
        <v>1608</v>
      </c>
      <c r="L22" s="27" t="s">
        <v>1040</v>
      </c>
      <c r="N22" s="27" t="s">
        <v>1039</v>
      </c>
      <c r="Q22" s="42" t="s">
        <v>1077</v>
      </c>
    </row>
    <row r="23" spans="1:17" ht="409.6">
      <c r="A23" s="27" t="s">
        <v>230</v>
      </c>
      <c r="B23" s="27">
        <v>2012</v>
      </c>
      <c r="C23" s="28" t="s">
        <v>231</v>
      </c>
      <c r="D23" s="27" t="s">
        <v>1138</v>
      </c>
      <c r="E23" s="30" t="s">
        <v>87</v>
      </c>
      <c r="F23" s="27" t="s">
        <v>93</v>
      </c>
      <c r="I23" s="109" t="s">
        <v>1078</v>
      </c>
      <c r="K23" s="27" t="s">
        <v>1607</v>
      </c>
      <c r="L23" s="27" t="s">
        <v>1080</v>
      </c>
      <c r="N23" s="27" t="s">
        <v>1081</v>
      </c>
      <c r="O23" s="27" t="s">
        <v>1137</v>
      </c>
      <c r="P23" s="27" t="s">
        <v>1079</v>
      </c>
      <c r="Q23" s="42" t="s">
        <v>1136</v>
      </c>
    </row>
    <row r="24" spans="1:17" ht="409.6">
      <c r="A24" s="27" t="s">
        <v>242</v>
      </c>
      <c r="B24" s="27">
        <v>2009</v>
      </c>
      <c r="C24" s="28" t="s">
        <v>243</v>
      </c>
      <c r="D24" s="27" t="s">
        <v>103</v>
      </c>
      <c r="E24" s="30" t="s">
        <v>87</v>
      </c>
      <c r="F24" s="27" t="s">
        <v>244</v>
      </c>
      <c r="G24" s="27" t="s">
        <v>1139</v>
      </c>
      <c r="I24" s="27" t="s">
        <v>1143</v>
      </c>
      <c r="J24" s="27" t="s">
        <v>1142</v>
      </c>
      <c r="K24" s="27" t="s">
        <v>1608</v>
      </c>
      <c r="L24" s="27" t="s">
        <v>1140</v>
      </c>
      <c r="M24" s="27" t="s">
        <v>1141</v>
      </c>
      <c r="N24" s="27" t="s">
        <v>503</v>
      </c>
      <c r="O24" s="27" t="s">
        <v>1144</v>
      </c>
      <c r="Q24" s="42" t="s">
        <v>1160</v>
      </c>
    </row>
    <row r="25" spans="1:17" ht="300">
      <c r="A25" s="27" t="s">
        <v>345</v>
      </c>
      <c r="B25" s="27">
        <v>2006</v>
      </c>
      <c r="C25" s="28" t="s">
        <v>346</v>
      </c>
      <c r="D25" s="27" t="s">
        <v>347</v>
      </c>
      <c r="E25" s="30" t="s">
        <v>95</v>
      </c>
      <c r="F25" s="27" t="s">
        <v>348</v>
      </c>
      <c r="I25" s="27" t="s">
        <v>1161</v>
      </c>
      <c r="J25" s="27" t="s">
        <v>1162</v>
      </c>
      <c r="K25" s="27" t="s">
        <v>1608</v>
      </c>
      <c r="L25" s="27" t="s">
        <v>1163</v>
      </c>
      <c r="N25" s="27" t="s">
        <v>1164</v>
      </c>
      <c r="Q25" s="53" t="s">
        <v>1211</v>
      </c>
    </row>
    <row r="26" spans="1:17" ht="409.6">
      <c r="A26" s="27" t="s">
        <v>199</v>
      </c>
      <c r="B26" s="27">
        <v>2004</v>
      </c>
      <c r="C26" s="28" t="s">
        <v>200</v>
      </c>
      <c r="D26" s="27" t="s">
        <v>147</v>
      </c>
      <c r="E26" s="30" t="s">
        <v>95</v>
      </c>
      <c r="F26" s="27" t="s">
        <v>93</v>
      </c>
      <c r="I26" s="27" t="s">
        <v>1382</v>
      </c>
      <c r="J26" s="27" t="s">
        <v>1162</v>
      </c>
      <c r="K26" s="27" t="s">
        <v>1607</v>
      </c>
      <c r="L26" s="27" t="s">
        <v>1462</v>
      </c>
      <c r="P26" s="27" t="s">
        <v>1461</v>
      </c>
      <c r="Q26" s="42" t="s">
        <v>1425</v>
      </c>
    </row>
    <row r="27" spans="1:17" ht="409.6">
      <c r="A27" s="27" t="s">
        <v>190</v>
      </c>
      <c r="B27" s="27">
        <v>2003</v>
      </c>
      <c r="C27" s="28" t="s">
        <v>191</v>
      </c>
      <c r="D27" s="27" t="s">
        <v>1473</v>
      </c>
      <c r="E27" s="30" t="s">
        <v>95</v>
      </c>
      <c r="F27" s="27" t="s">
        <v>93</v>
      </c>
      <c r="I27" s="27" t="s">
        <v>1474</v>
      </c>
      <c r="J27" s="27" t="s">
        <v>1162</v>
      </c>
      <c r="K27" s="27" t="s">
        <v>1608</v>
      </c>
      <c r="L27" s="27" t="s">
        <v>1475</v>
      </c>
      <c r="M27" s="27" t="s">
        <v>1490</v>
      </c>
      <c r="N27" s="27" t="s">
        <v>1489</v>
      </c>
      <c r="O27" s="27" t="s">
        <v>1491</v>
      </c>
      <c r="Q27" s="53" t="s">
        <v>1488</v>
      </c>
    </row>
    <row r="28" spans="1:17" ht="409.6">
      <c r="A28" s="27" t="s">
        <v>207</v>
      </c>
      <c r="B28" s="27">
        <v>2003</v>
      </c>
      <c r="C28" s="28" t="s">
        <v>208</v>
      </c>
      <c r="D28" s="27" t="s">
        <v>1212</v>
      </c>
      <c r="E28" s="30" t="s">
        <v>87</v>
      </c>
      <c r="F28" s="27" t="s">
        <v>110</v>
      </c>
      <c r="I28" s="27" t="s">
        <v>1265</v>
      </c>
      <c r="J28" s="27" t="s">
        <v>1142</v>
      </c>
      <c r="K28" s="27" t="s">
        <v>1608</v>
      </c>
      <c r="L28" s="27" t="s">
        <v>1214</v>
      </c>
      <c r="M28" s="27" t="s">
        <v>1215</v>
      </c>
      <c r="N28" s="27" t="s">
        <v>1213</v>
      </c>
      <c r="Q28" s="42" t="s">
        <v>1264</v>
      </c>
    </row>
    <row r="29" spans="1:17" ht="409.6">
      <c r="A29" s="27" t="s">
        <v>213</v>
      </c>
      <c r="B29" s="27">
        <v>2002</v>
      </c>
      <c r="C29" s="28" t="s">
        <v>214</v>
      </c>
      <c r="D29" s="27" t="s">
        <v>1266</v>
      </c>
      <c r="E29" s="30" t="s">
        <v>87</v>
      </c>
      <c r="F29" s="27" t="s">
        <v>215</v>
      </c>
      <c r="I29" s="27" t="s">
        <v>1267</v>
      </c>
      <c r="K29" s="27" t="s">
        <v>1608</v>
      </c>
      <c r="L29" s="27" t="s">
        <v>1268</v>
      </c>
      <c r="M29" s="27" t="s">
        <v>1269</v>
      </c>
      <c r="N29" s="27" t="s">
        <v>1270</v>
      </c>
      <c r="O29" s="27" t="s">
        <v>1271</v>
      </c>
      <c r="Q29" s="53" t="s">
        <v>1381</v>
      </c>
    </row>
    <row r="30" spans="1:17" ht="409.6">
      <c r="A30" s="27" t="s">
        <v>222</v>
      </c>
      <c r="B30" s="27">
        <v>2001</v>
      </c>
      <c r="C30" s="28" t="s">
        <v>223</v>
      </c>
      <c r="D30" s="27" t="s">
        <v>1518</v>
      </c>
      <c r="E30" s="30" t="s">
        <v>95</v>
      </c>
      <c r="F30" s="27" t="s">
        <v>348</v>
      </c>
      <c r="I30" s="27" t="s">
        <v>1520</v>
      </c>
      <c r="J30" s="27" t="s">
        <v>1162</v>
      </c>
      <c r="K30" s="27" t="s">
        <v>1608</v>
      </c>
      <c r="L30" s="27" t="s">
        <v>1522</v>
      </c>
      <c r="N30" s="27" t="s">
        <v>1519</v>
      </c>
      <c r="Q30" s="27" t="s">
        <v>1521</v>
      </c>
    </row>
    <row r="31" spans="1:17" ht="409.6">
      <c r="A31" s="27" t="s">
        <v>226</v>
      </c>
      <c r="B31" s="27">
        <v>1993</v>
      </c>
      <c r="C31" s="28" t="s">
        <v>227</v>
      </c>
      <c r="D31" s="27" t="s">
        <v>1523</v>
      </c>
      <c r="E31" s="30" t="s">
        <v>95</v>
      </c>
      <c r="F31" s="27" t="s">
        <v>98</v>
      </c>
      <c r="G31" s="27" t="s">
        <v>1525</v>
      </c>
      <c r="I31" s="27" t="s">
        <v>1524</v>
      </c>
      <c r="J31" s="27" t="s">
        <v>271</v>
      </c>
      <c r="K31" s="27" t="s">
        <v>1607</v>
      </c>
      <c r="N31" s="27" t="s">
        <v>1527</v>
      </c>
      <c r="P31" s="27" t="s">
        <v>1526</v>
      </c>
      <c r="Q31" s="42" t="s">
        <v>1547</v>
      </c>
    </row>
    <row r="32" spans="1:17" ht="275">
      <c r="A32" s="27" t="s">
        <v>351</v>
      </c>
      <c r="B32" s="27">
        <v>1992</v>
      </c>
      <c r="C32" s="28" t="s">
        <v>352</v>
      </c>
      <c r="D32" s="27" t="s">
        <v>342</v>
      </c>
      <c r="E32" s="30" t="s">
        <v>95</v>
      </c>
      <c r="F32" s="27" t="s">
        <v>93</v>
      </c>
      <c r="I32" s="27" t="s">
        <v>1548</v>
      </c>
      <c r="J32" s="27" t="s">
        <v>271</v>
      </c>
      <c r="K32" s="27" t="s">
        <v>1607</v>
      </c>
      <c r="L32" s="27" t="s">
        <v>1550</v>
      </c>
      <c r="M32" s="27" t="s">
        <v>1551</v>
      </c>
      <c r="P32" s="27" t="s">
        <v>1549</v>
      </c>
      <c r="Q32" s="27" t="s">
        <v>1552</v>
      </c>
    </row>
    <row r="33" spans="1:17" ht="125">
      <c r="A33" s="27" t="s">
        <v>162</v>
      </c>
      <c r="B33" s="27">
        <v>1991</v>
      </c>
      <c r="C33" s="28" t="s">
        <v>163</v>
      </c>
      <c r="D33" s="27" t="s">
        <v>164</v>
      </c>
      <c r="E33" s="30" t="s">
        <v>95</v>
      </c>
      <c r="F33" s="27" t="s">
        <v>1554</v>
      </c>
      <c r="I33" s="27" t="s">
        <v>1548</v>
      </c>
      <c r="J33" s="27" t="s">
        <v>271</v>
      </c>
      <c r="K33" s="27" t="s">
        <v>1607</v>
      </c>
      <c r="L33" s="27" t="s">
        <v>1553</v>
      </c>
      <c r="P33" s="27" t="s">
        <v>1555</v>
      </c>
      <c r="Q33" s="42" t="s">
        <v>1574</v>
      </c>
    </row>
    <row r="34" spans="1:17" ht="409.6">
      <c r="A34" s="27" t="s">
        <v>176</v>
      </c>
      <c r="B34" s="27">
        <v>1988</v>
      </c>
      <c r="C34" s="28" t="s">
        <v>177</v>
      </c>
      <c r="D34" s="27" t="s">
        <v>178</v>
      </c>
      <c r="E34" s="30" t="s">
        <v>95</v>
      </c>
      <c r="F34" s="27" t="s">
        <v>93</v>
      </c>
      <c r="I34" s="27" t="s">
        <v>1548</v>
      </c>
      <c r="J34" s="27" t="s">
        <v>271</v>
      </c>
      <c r="K34" s="27" t="s">
        <v>1607</v>
      </c>
      <c r="L34" s="27" t="s">
        <v>1576</v>
      </c>
      <c r="N34" s="27" t="s">
        <v>1575</v>
      </c>
      <c r="O34" s="27" t="s">
        <v>1578</v>
      </c>
      <c r="P34" s="27" t="s">
        <v>1577</v>
      </c>
      <c r="Q34" s="42" t="s">
        <v>1591</v>
      </c>
    </row>
  </sheetData>
  <autoFilter ref="A1:S34" xr:uid="{411F2A0C-A2F3-BA48-83A5-E2874A1BD340}"/>
  <hyperlinks>
    <hyperlink ref="R3" location="'Walker, M.D.(2022)'!A1" display="'Walker, M.D.(2022)'!A1" xr:uid="{79AFF001-F911-ED42-8293-67B668440410}"/>
    <hyperlink ref="Q2" location="data!A1" display="data!A1" xr:uid="{3B38C628-5796-3247-8140-FE61BB03E497}"/>
    <hyperlink ref="R5" location="data!A8" display="data!A8" xr:uid="{DC81A285-F340-644A-A394-8EAF8A40D9A3}"/>
    <hyperlink ref="R7" location="data!A17" display="data!A17" xr:uid="{E1BA1A40-DF76-B14E-AC14-8EF48E0F4E77}"/>
    <hyperlink ref="Q8" location="data!A44" display="data!A44" xr:uid="{2422CE05-299E-474B-9B01-B6FC05ED3A64}"/>
    <hyperlink ref="Q10" location="data!A71" display="data!A71" xr:uid="{26B1AA61-FE7F-714D-83F5-B323B5F380BC}"/>
    <hyperlink ref="Q11" location="data!A76" display="data!A76" xr:uid="{8BD0166A-2529-2F41-BDFB-CD9649BA56D4}"/>
    <hyperlink ref="Q12" location="data!A81" display="data!A81" xr:uid="{A79E3881-1802-5B46-9187-C8918FD664A7}"/>
    <hyperlink ref="Q15" location="data!A94" display="data!A94" xr:uid="{0E7BE509-F33B-DB41-A258-D5474E39F08C}"/>
    <hyperlink ref="Q16" location="data!A111" display="data!A111" xr:uid="{3C716559-46BE-CD43-86DE-0C0C88BB1F95}"/>
    <hyperlink ref="Q17" location="'Greene, C,(2015)'!A1" display="'Greene, C,(2015)'!A1" xr:uid="{90D111DB-E208-D645-88A6-7CF2E1C87BC3}"/>
    <hyperlink ref="Q18" location="data!A123" display="data!A123" xr:uid="{C2298A33-D1EE-3A4B-8275-888FC0D76271}"/>
    <hyperlink ref="Q19" location="'Rönnqvist, M.(2014)'!A1" display="'Rönnqvist, M.(2014)'!A1" xr:uid="{F01DA660-6AAA-294B-BD3C-C57C58896F1D}"/>
    <hyperlink ref="Q20" location="data!A141" display="data!A141" xr:uid="{D3B7A370-4691-0D49-84FA-63932295A1FB}"/>
    <hyperlink ref="Q21" location="'Lopez, G.U.(2013)'!A1" display="'Lopez, G.U.(2013)'!A1" xr:uid="{E85E104F-814C-7843-98E3-8F49555008EF}"/>
    <hyperlink ref="Q22" location="data!A173" display="data!A173" xr:uid="{0FDA6C28-91B9-F149-9CB8-826A195895F3}"/>
    <hyperlink ref="Q23" location="data!A180" display="data!A180" xr:uid="{655EF123-15DB-C64F-ABA7-255D4091F7AE}"/>
    <hyperlink ref="Q24" location="data!A205" display="data!A205" xr:uid="{C3385CA0-55D8-2A44-ABC3-53078EEB0B9E}"/>
    <hyperlink ref="Q25" location="'Luber, P(2006)'!A1" display="Luber, P (2006)'!A1" xr:uid="{19A40BE3-BFD5-2C42-BD19-93C8765E7D21}"/>
    <hyperlink ref="Q28" location="data!A213" display="data!A213" xr:uid="{894E2831-035F-9043-8600-CB4A79D56BCC}"/>
    <hyperlink ref="Q29" location="'Rusin, P(2002)'!A1" display="'Rusin, P(2002)'!A1" xr:uid="{FDE7A682-7FA6-164B-B521-69232DDAA7EA}"/>
    <hyperlink ref="Q26" location="data!A229" display="data!A229" xr:uid="{2E9846D8-1216-2045-AAFD-271A051F4C51}"/>
    <hyperlink ref="Q27" location="'Harrison, W.A.(2003)'!A1" display="'Harrison, W.A.(2003)'!A1" xr:uid="{44097401-6C7F-F24C-BE5A-4CBBFD45FF83}"/>
    <hyperlink ref="Q31" location="data!A259" display="data!A259" xr:uid="{F8FAE13D-CC58-2646-9334-A0ABFF0E9EC4}"/>
    <hyperlink ref="Q33" location="data!A270" display="data!A270" xr:uid="{C89E11FF-C2A0-E041-8CB6-524B645321CE}"/>
    <hyperlink ref="Q34" location="data!A279" display="data!A279" xr:uid="{DA135A2E-4178-F34D-ADB2-D859C4BFA365}"/>
    <hyperlink ref="Q9" r:id="rId1" xr:uid="{956F508D-56C0-484B-BE97-1B26ECF4C8C5}"/>
  </hyperlinks>
  <pageMargins left="0.7" right="0.7" top="0.75" bottom="0.75" header="0.3" footer="0.3"/>
  <pageSetup paperSize="9" orientation="portrait" horizontalDpi="0" verticalDpi="0"/>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17282-1A2A-3343-8822-2F5C43CACB12}">
  <sheetPr>
    <tabColor theme="4"/>
  </sheetPr>
  <dimension ref="A1:X35"/>
  <sheetViews>
    <sheetView zoomScale="75" zoomScaleNormal="30" workbookViewId="0">
      <pane ySplit="1" topLeftCell="A15" activePane="bottomLeft" state="frozen"/>
      <selection pane="bottomLeft" activeCell="I16" sqref="I16"/>
    </sheetView>
  </sheetViews>
  <sheetFormatPr baseColWidth="10" defaultRowHeight="24"/>
  <cols>
    <col min="1" max="1" width="26" style="143" customWidth="1"/>
    <col min="2" max="2" width="10.83203125" style="143"/>
    <col min="3" max="4" width="11" style="143" customWidth="1"/>
    <col min="5" max="5" width="21.1640625" style="143" bestFit="1" customWidth="1"/>
    <col min="6" max="6" width="10.83203125" style="143"/>
    <col min="7" max="7" width="21.33203125" style="143" customWidth="1"/>
    <col min="8" max="8" width="22.6640625" style="144" customWidth="1"/>
    <col min="9" max="10" width="24.33203125" style="143" customWidth="1"/>
    <col min="11" max="11" width="28.1640625" style="143" customWidth="1"/>
    <col min="12" max="12" width="24.33203125" style="143" customWidth="1"/>
    <col min="13" max="13" width="33.5" style="143" customWidth="1"/>
    <col min="14" max="14" width="27.5" style="143" customWidth="1"/>
    <col min="15" max="15" width="19.5" style="143" customWidth="1"/>
    <col min="16" max="16" width="33.33203125" style="144" customWidth="1"/>
    <col min="17" max="17" width="21" style="144" customWidth="1"/>
    <col min="18" max="18" width="30" style="143" customWidth="1"/>
    <col min="19" max="19" width="28.1640625" style="143" customWidth="1"/>
    <col min="20" max="20" width="23.6640625" style="143" customWidth="1"/>
    <col min="21" max="21" width="27.1640625" style="144" customWidth="1"/>
    <col min="22" max="22" width="17.83203125" style="144" customWidth="1"/>
    <col min="23" max="23" width="54.1640625" style="143" customWidth="1"/>
    <col min="24" max="16384" width="10.83203125" style="143"/>
  </cols>
  <sheetData>
    <row r="1" spans="1:24" s="25" customFormat="1" ht="44" customHeight="1">
      <c r="A1" s="177" t="s">
        <v>77</v>
      </c>
      <c r="B1" s="177" t="s">
        <v>78</v>
      </c>
      <c r="C1" s="178" t="s">
        <v>79</v>
      </c>
      <c r="D1" s="177" t="s">
        <v>2114</v>
      </c>
      <c r="E1" s="177" t="s">
        <v>5</v>
      </c>
      <c r="F1" s="177" t="s">
        <v>83</v>
      </c>
      <c r="G1" s="32" t="s">
        <v>270</v>
      </c>
      <c r="H1" s="32" t="s">
        <v>1592</v>
      </c>
      <c r="I1" s="25" t="s">
        <v>1897</v>
      </c>
      <c r="J1" s="25" t="s">
        <v>257</v>
      </c>
      <c r="K1" s="25" t="s">
        <v>258</v>
      </c>
      <c r="L1" s="25" t="s">
        <v>2045</v>
      </c>
      <c r="M1" s="25" t="s">
        <v>1598</v>
      </c>
      <c r="N1" s="25" t="s">
        <v>796</v>
      </c>
      <c r="O1" s="32" t="s">
        <v>1599</v>
      </c>
      <c r="P1" s="32" t="s">
        <v>1593</v>
      </c>
      <c r="Q1" s="32" t="s">
        <v>254</v>
      </c>
      <c r="R1" s="32" t="s">
        <v>1594</v>
      </c>
      <c r="S1" s="25" t="s">
        <v>1595</v>
      </c>
      <c r="T1" s="25" t="s">
        <v>1596</v>
      </c>
      <c r="U1" s="25" t="s">
        <v>1834</v>
      </c>
      <c r="V1" s="32" t="s">
        <v>261</v>
      </c>
      <c r="W1" s="32" t="s">
        <v>262</v>
      </c>
    </row>
    <row r="2" spans="1:24" s="136" customFormat="1" ht="50" customHeight="1">
      <c r="A2" s="177"/>
      <c r="B2" s="177"/>
      <c r="C2" s="178"/>
      <c r="D2" s="177"/>
      <c r="E2" s="177"/>
      <c r="F2" s="177"/>
      <c r="G2" s="177" t="s">
        <v>81</v>
      </c>
      <c r="H2" s="177"/>
      <c r="I2" s="177"/>
      <c r="J2" s="32" t="s">
        <v>82</v>
      </c>
      <c r="K2" s="32"/>
      <c r="L2" s="32"/>
      <c r="M2" s="177" t="s">
        <v>250</v>
      </c>
      <c r="N2" s="177"/>
      <c r="O2" s="177"/>
      <c r="P2" s="177"/>
      <c r="Q2" s="177"/>
      <c r="R2" s="177"/>
      <c r="S2" s="177" t="s">
        <v>251</v>
      </c>
      <c r="T2" s="177"/>
      <c r="U2" s="177"/>
      <c r="V2" s="177" t="s">
        <v>1597</v>
      </c>
      <c r="W2" s="177"/>
    </row>
    <row r="3" spans="1:24" ht="409.6">
      <c r="A3" s="27" t="s">
        <v>101</v>
      </c>
      <c r="B3" s="27">
        <v>2020</v>
      </c>
      <c r="C3" s="28" t="s">
        <v>102</v>
      </c>
      <c r="D3" s="28" t="s">
        <v>2070</v>
      </c>
      <c r="E3" s="27" t="s">
        <v>2069</v>
      </c>
      <c r="F3" s="30" t="s">
        <v>95</v>
      </c>
      <c r="G3" s="27" t="s">
        <v>271</v>
      </c>
      <c r="H3" s="136" t="s">
        <v>1998</v>
      </c>
      <c r="I3" s="139" t="s">
        <v>1615</v>
      </c>
      <c r="J3" s="139"/>
      <c r="K3" s="139"/>
      <c r="L3" s="139" t="s">
        <v>95</v>
      </c>
      <c r="M3" s="136" t="s">
        <v>1823</v>
      </c>
      <c r="N3" s="136" t="s">
        <v>2064</v>
      </c>
      <c r="O3" s="139" t="s">
        <v>1617</v>
      </c>
      <c r="P3" s="27" t="s">
        <v>1999</v>
      </c>
      <c r="Q3" s="136" t="s">
        <v>1830</v>
      </c>
      <c r="R3" s="136" t="s">
        <v>1822</v>
      </c>
      <c r="S3" s="139"/>
      <c r="T3" s="136"/>
      <c r="U3" s="136" t="s">
        <v>1833</v>
      </c>
      <c r="V3" s="136" t="s">
        <v>431</v>
      </c>
      <c r="W3" s="139"/>
    </row>
    <row r="4" spans="1:24" ht="409.6">
      <c r="A4" s="27" t="s">
        <v>101</v>
      </c>
      <c r="B4" s="27">
        <v>2020</v>
      </c>
      <c r="C4" s="28" t="s">
        <v>102</v>
      </c>
      <c r="D4" s="28" t="s">
        <v>2070</v>
      </c>
      <c r="E4" s="27" t="s">
        <v>2069</v>
      </c>
      <c r="F4" s="30" t="s">
        <v>95</v>
      </c>
      <c r="G4" s="27" t="s">
        <v>271</v>
      </c>
      <c r="H4" s="136" t="s">
        <v>1826</v>
      </c>
      <c r="I4" s="139" t="s">
        <v>1615</v>
      </c>
      <c r="J4" s="139"/>
      <c r="K4" s="139"/>
      <c r="L4" s="139" t="s">
        <v>95</v>
      </c>
      <c r="M4" s="136" t="s">
        <v>1823</v>
      </c>
      <c r="N4" s="136" t="s">
        <v>2064</v>
      </c>
      <c r="O4" s="139" t="s">
        <v>1617</v>
      </c>
      <c r="P4" s="27" t="s">
        <v>1999</v>
      </c>
      <c r="Q4" s="136" t="s">
        <v>1829</v>
      </c>
      <c r="R4" s="136" t="s">
        <v>1822</v>
      </c>
      <c r="S4" s="139" t="s">
        <v>1824</v>
      </c>
      <c r="T4" s="136"/>
      <c r="U4" s="136" t="s">
        <v>1835</v>
      </c>
      <c r="V4" s="136" t="s">
        <v>431</v>
      </c>
      <c r="W4" s="139"/>
    </row>
    <row r="5" spans="1:24" ht="409.6">
      <c r="A5" s="27" t="s">
        <v>101</v>
      </c>
      <c r="B5" s="27">
        <v>2020</v>
      </c>
      <c r="C5" s="28" t="s">
        <v>102</v>
      </c>
      <c r="D5" s="28" t="s">
        <v>2070</v>
      </c>
      <c r="E5" s="27" t="s">
        <v>2069</v>
      </c>
      <c r="F5" s="30" t="s">
        <v>95</v>
      </c>
      <c r="G5" s="27" t="s">
        <v>271</v>
      </c>
      <c r="H5" s="136" t="s">
        <v>1827</v>
      </c>
      <c r="I5" s="139" t="s">
        <v>1615</v>
      </c>
      <c r="J5" s="139"/>
      <c r="K5" s="139"/>
      <c r="L5" s="139" t="s">
        <v>95</v>
      </c>
      <c r="M5" s="136" t="s">
        <v>1823</v>
      </c>
      <c r="N5" s="136" t="s">
        <v>2064</v>
      </c>
      <c r="O5" s="139" t="s">
        <v>1617</v>
      </c>
      <c r="P5" s="27" t="s">
        <v>1999</v>
      </c>
      <c r="Q5" s="136" t="s">
        <v>1828</v>
      </c>
      <c r="R5" s="136" t="s">
        <v>1822</v>
      </c>
      <c r="S5" s="139"/>
      <c r="T5" s="136"/>
      <c r="U5" s="136" t="s">
        <v>1836</v>
      </c>
      <c r="V5" s="136" t="s">
        <v>431</v>
      </c>
      <c r="W5" s="139"/>
    </row>
    <row r="6" spans="1:24" ht="409.6">
      <c r="A6" s="27" t="s">
        <v>101</v>
      </c>
      <c r="B6" s="27">
        <v>2020</v>
      </c>
      <c r="C6" s="28" t="s">
        <v>102</v>
      </c>
      <c r="D6" s="28" t="s">
        <v>2070</v>
      </c>
      <c r="E6" s="27" t="s">
        <v>2069</v>
      </c>
      <c r="F6" s="30" t="s">
        <v>95</v>
      </c>
      <c r="G6" s="27" t="s">
        <v>271</v>
      </c>
      <c r="H6" s="136" t="s">
        <v>1615</v>
      </c>
      <c r="I6" s="139" t="s">
        <v>1831</v>
      </c>
      <c r="J6" s="139"/>
      <c r="K6" s="139"/>
      <c r="L6" s="139" t="s">
        <v>95</v>
      </c>
      <c r="M6" s="136" t="s">
        <v>1823</v>
      </c>
      <c r="N6" s="136" t="s">
        <v>2064</v>
      </c>
      <c r="O6" s="139" t="s">
        <v>1617</v>
      </c>
      <c r="P6" s="27" t="s">
        <v>1999</v>
      </c>
      <c r="Q6" s="136" t="s">
        <v>2000</v>
      </c>
      <c r="R6" s="136" t="s">
        <v>1832</v>
      </c>
      <c r="S6" s="139" t="s">
        <v>1824</v>
      </c>
      <c r="T6" s="136" t="s">
        <v>1825</v>
      </c>
      <c r="U6" s="136" t="s">
        <v>1837</v>
      </c>
      <c r="V6" s="136" t="s">
        <v>431</v>
      </c>
      <c r="W6" s="139"/>
    </row>
    <row r="7" spans="1:24" ht="150">
      <c r="A7" s="27" t="s">
        <v>168</v>
      </c>
      <c r="B7" s="27">
        <v>2016</v>
      </c>
      <c r="C7" s="28" t="s">
        <v>169</v>
      </c>
      <c r="D7" s="28" t="s">
        <v>2037</v>
      </c>
      <c r="E7" s="27" t="s">
        <v>18</v>
      </c>
      <c r="F7" s="30" t="s">
        <v>87</v>
      </c>
      <c r="G7" s="27" t="s">
        <v>281</v>
      </c>
      <c r="H7" s="136" t="s">
        <v>1839</v>
      </c>
      <c r="I7" s="136" t="s">
        <v>1840</v>
      </c>
      <c r="J7" s="27" t="s">
        <v>477</v>
      </c>
      <c r="K7" s="83">
        <v>0.7</v>
      </c>
      <c r="L7" s="27" t="s">
        <v>87</v>
      </c>
      <c r="M7" s="136" t="s">
        <v>1845</v>
      </c>
      <c r="N7" s="139" t="s">
        <v>2021</v>
      </c>
      <c r="O7" s="139"/>
      <c r="P7" s="136"/>
      <c r="Q7" s="136"/>
      <c r="R7" s="139"/>
      <c r="S7" s="139"/>
      <c r="T7" s="139"/>
      <c r="U7" s="136" t="s">
        <v>1846</v>
      </c>
      <c r="V7" s="136"/>
      <c r="W7" s="139"/>
    </row>
    <row r="8" spans="1:24" ht="150">
      <c r="A8" s="27" t="s">
        <v>168</v>
      </c>
      <c r="B8" s="27">
        <v>2016</v>
      </c>
      <c r="C8" s="28" t="s">
        <v>169</v>
      </c>
      <c r="D8" s="28" t="s">
        <v>2037</v>
      </c>
      <c r="E8" s="27" t="s">
        <v>18</v>
      </c>
      <c r="F8" s="30" t="s">
        <v>87</v>
      </c>
      <c r="G8" s="27" t="s">
        <v>281</v>
      </c>
      <c r="H8" s="136" t="s">
        <v>1841</v>
      </c>
      <c r="I8" s="136" t="s">
        <v>1842</v>
      </c>
      <c r="J8" s="27" t="s">
        <v>477</v>
      </c>
      <c r="K8" s="83">
        <v>0.7</v>
      </c>
      <c r="L8" s="27" t="s">
        <v>87</v>
      </c>
      <c r="M8" s="136" t="s">
        <v>1845</v>
      </c>
      <c r="N8" s="139" t="s">
        <v>2021</v>
      </c>
      <c r="O8" s="139"/>
      <c r="P8" s="136"/>
      <c r="Q8" s="136"/>
      <c r="R8" s="139"/>
      <c r="S8" s="139"/>
      <c r="T8" s="139"/>
      <c r="U8" s="136" t="s">
        <v>1847</v>
      </c>
      <c r="V8" s="136"/>
      <c r="W8" s="139"/>
    </row>
    <row r="9" spans="1:24" ht="150">
      <c r="A9" s="27" t="s">
        <v>168</v>
      </c>
      <c r="B9" s="27">
        <v>2016</v>
      </c>
      <c r="C9" s="28" t="s">
        <v>169</v>
      </c>
      <c r="D9" s="28" t="s">
        <v>2037</v>
      </c>
      <c r="E9" s="27" t="s">
        <v>18</v>
      </c>
      <c r="F9" s="30" t="s">
        <v>87</v>
      </c>
      <c r="G9" s="27" t="s">
        <v>281</v>
      </c>
      <c r="H9" s="136" t="s">
        <v>1843</v>
      </c>
      <c r="I9" s="136" t="s">
        <v>1844</v>
      </c>
      <c r="J9" s="27" t="s">
        <v>477</v>
      </c>
      <c r="K9" s="83">
        <v>0.7</v>
      </c>
      <c r="L9" s="27" t="s">
        <v>87</v>
      </c>
      <c r="M9" s="136" t="s">
        <v>1845</v>
      </c>
      <c r="N9" s="139" t="s">
        <v>2021</v>
      </c>
      <c r="O9" s="139"/>
      <c r="P9" s="136"/>
      <c r="Q9" s="136"/>
      <c r="R9" s="139"/>
      <c r="S9" s="139"/>
      <c r="T9" s="139"/>
      <c r="U9" s="136" t="s">
        <v>1848</v>
      </c>
      <c r="V9" s="136"/>
      <c r="W9" s="139"/>
    </row>
    <row r="10" spans="1:24" ht="175">
      <c r="A10" s="27" t="s">
        <v>168</v>
      </c>
      <c r="B10" s="27">
        <v>2016</v>
      </c>
      <c r="C10" s="28" t="s">
        <v>169</v>
      </c>
      <c r="D10" s="28" t="s">
        <v>2037</v>
      </c>
      <c r="E10" s="27" t="s">
        <v>18</v>
      </c>
      <c r="F10" s="30" t="s">
        <v>87</v>
      </c>
      <c r="G10" s="27" t="s">
        <v>281</v>
      </c>
      <c r="H10" s="136" t="s">
        <v>1843</v>
      </c>
      <c r="I10" s="136" t="s">
        <v>1844</v>
      </c>
      <c r="J10" s="27" t="s">
        <v>477</v>
      </c>
      <c r="K10" s="83">
        <v>0.7</v>
      </c>
      <c r="L10" s="27" t="s">
        <v>87</v>
      </c>
      <c r="M10" s="136" t="s">
        <v>1838</v>
      </c>
      <c r="N10" s="139" t="s">
        <v>2021</v>
      </c>
      <c r="O10" s="139"/>
      <c r="P10" s="136"/>
      <c r="Q10" s="136"/>
      <c r="R10" s="139"/>
      <c r="S10" s="139"/>
      <c r="T10" s="139"/>
      <c r="U10" s="136" t="s">
        <v>1849</v>
      </c>
      <c r="V10" s="136"/>
      <c r="W10" s="139"/>
    </row>
    <row r="11" spans="1:24" ht="125">
      <c r="A11" s="27" t="s">
        <v>157</v>
      </c>
      <c r="B11" s="27">
        <v>2015</v>
      </c>
      <c r="C11" s="28" t="s">
        <v>158</v>
      </c>
      <c r="D11" s="28" t="s">
        <v>121</v>
      </c>
      <c r="E11" s="27" t="s">
        <v>159</v>
      </c>
      <c r="F11" s="30" t="s">
        <v>95</v>
      </c>
      <c r="G11" s="139" t="s">
        <v>271</v>
      </c>
      <c r="H11" s="136" t="s">
        <v>1852</v>
      </c>
      <c r="I11" s="139" t="s">
        <v>1615</v>
      </c>
      <c r="J11" s="139"/>
      <c r="K11" s="139"/>
      <c r="L11" s="139" t="s">
        <v>95</v>
      </c>
      <c r="M11" s="136" t="s">
        <v>1850</v>
      </c>
      <c r="N11" s="139" t="s">
        <v>2028</v>
      </c>
      <c r="O11" s="139" t="s">
        <v>1854</v>
      </c>
      <c r="P11" s="136" t="s">
        <v>1853</v>
      </c>
      <c r="Q11" s="136"/>
      <c r="R11" s="136" t="s">
        <v>1857</v>
      </c>
      <c r="S11" s="139"/>
      <c r="T11" s="139"/>
      <c r="U11" s="136" t="s">
        <v>1867</v>
      </c>
      <c r="V11" s="136"/>
      <c r="W11" s="139"/>
      <c r="X11" s="143" t="s">
        <v>1865</v>
      </c>
    </row>
    <row r="12" spans="1:24" ht="150">
      <c r="A12" s="27" t="s">
        <v>157</v>
      </c>
      <c r="B12" s="27">
        <v>2015</v>
      </c>
      <c r="C12" s="28" t="s">
        <v>158</v>
      </c>
      <c r="D12" s="28" t="s">
        <v>121</v>
      </c>
      <c r="E12" s="27" t="s">
        <v>159</v>
      </c>
      <c r="F12" s="30" t="s">
        <v>95</v>
      </c>
      <c r="G12" s="139" t="s">
        <v>271</v>
      </c>
      <c r="H12" s="139" t="s">
        <v>1615</v>
      </c>
      <c r="I12" s="136" t="s">
        <v>1852</v>
      </c>
      <c r="J12" s="139"/>
      <c r="K12" s="139"/>
      <c r="L12" s="139" t="s">
        <v>95</v>
      </c>
      <c r="M12" s="136" t="s">
        <v>1855</v>
      </c>
      <c r="N12" s="139" t="s">
        <v>2028</v>
      </c>
      <c r="O12" s="139" t="s">
        <v>1851</v>
      </c>
      <c r="P12" s="136" t="s">
        <v>1856</v>
      </c>
      <c r="Q12" s="136"/>
      <c r="R12" s="136" t="s">
        <v>1858</v>
      </c>
      <c r="S12" s="139"/>
      <c r="T12" s="139"/>
      <c r="U12" s="136" t="s">
        <v>1868</v>
      </c>
      <c r="V12" s="136"/>
      <c r="W12" s="139"/>
      <c r="X12" s="143" t="s">
        <v>1865</v>
      </c>
    </row>
    <row r="13" spans="1:24" ht="175">
      <c r="A13" s="27" t="s">
        <v>157</v>
      </c>
      <c r="B13" s="27">
        <v>2015</v>
      </c>
      <c r="C13" s="28" t="s">
        <v>158</v>
      </c>
      <c r="D13" s="28" t="s">
        <v>121</v>
      </c>
      <c r="E13" s="27" t="s">
        <v>159</v>
      </c>
      <c r="F13" s="30" t="s">
        <v>95</v>
      </c>
      <c r="G13" s="139" t="s">
        <v>271</v>
      </c>
      <c r="H13" s="139" t="s">
        <v>1615</v>
      </c>
      <c r="I13" s="136" t="s">
        <v>1859</v>
      </c>
      <c r="J13" s="139"/>
      <c r="K13" s="139"/>
      <c r="L13" s="139" t="s">
        <v>95</v>
      </c>
      <c r="M13" s="136" t="s">
        <v>1850</v>
      </c>
      <c r="N13" s="139" t="s">
        <v>2028</v>
      </c>
      <c r="O13" s="139" t="s">
        <v>1851</v>
      </c>
      <c r="P13" s="136" t="s">
        <v>1860</v>
      </c>
      <c r="Q13" s="136"/>
      <c r="R13" s="136" t="s">
        <v>1861</v>
      </c>
      <c r="S13" s="139"/>
      <c r="T13" s="139"/>
      <c r="U13" s="145" t="s">
        <v>1869</v>
      </c>
      <c r="V13" s="136"/>
      <c r="W13" s="139"/>
      <c r="X13" s="143" t="s">
        <v>1865</v>
      </c>
    </row>
    <row r="14" spans="1:24" ht="400" customHeight="1">
      <c r="A14" s="27" t="s">
        <v>157</v>
      </c>
      <c r="B14" s="27">
        <v>2015</v>
      </c>
      <c r="C14" s="28" t="s">
        <v>158</v>
      </c>
      <c r="D14" s="28" t="s">
        <v>121</v>
      </c>
      <c r="E14" s="27" t="s">
        <v>159</v>
      </c>
      <c r="F14" s="30" t="s">
        <v>95</v>
      </c>
      <c r="G14" s="139" t="s">
        <v>271</v>
      </c>
      <c r="H14" s="136" t="s">
        <v>1859</v>
      </c>
      <c r="I14" s="139" t="s">
        <v>1615</v>
      </c>
      <c r="J14" s="139"/>
      <c r="K14" s="139"/>
      <c r="L14" s="139" t="s">
        <v>95</v>
      </c>
      <c r="M14" s="136" t="s">
        <v>1862</v>
      </c>
      <c r="N14" s="139" t="s">
        <v>2028</v>
      </c>
      <c r="O14" s="139" t="s">
        <v>1851</v>
      </c>
      <c r="P14" s="136" t="s">
        <v>1863</v>
      </c>
      <c r="Q14" s="136"/>
      <c r="R14" s="136" t="s">
        <v>1864</v>
      </c>
      <c r="S14" s="139"/>
      <c r="T14" s="139"/>
      <c r="U14" s="136" t="s">
        <v>1870</v>
      </c>
      <c r="V14" s="136"/>
      <c r="W14" s="139"/>
      <c r="X14" s="143" t="s">
        <v>1865</v>
      </c>
    </row>
    <row r="15" spans="1:24" ht="275">
      <c r="A15" s="27" t="s">
        <v>157</v>
      </c>
      <c r="B15" s="27">
        <v>2015</v>
      </c>
      <c r="C15" s="28" t="s">
        <v>158</v>
      </c>
      <c r="D15" s="28" t="s">
        <v>121</v>
      </c>
      <c r="E15" s="27" t="s">
        <v>159</v>
      </c>
      <c r="F15" s="30" t="s">
        <v>95</v>
      </c>
      <c r="G15" s="139" t="s">
        <v>271</v>
      </c>
      <c r="H15" s="136" t="s">
        <v>1859</v>
      </c>
      <c r="I15" s="136" t="s">
        <v>1866</v>
      </c>
      <c r="J15" s="139"/>
      <c r="K15" s="139"/>
      <c r="L15" s="139" t="s">
        <v>95</v>
      </c>
      <c r="M15" s="136" t="s">
        <v>1862</v>
      </c>
      <c r="N15" s="139" t="s">
        <v>2028</v>
      </c>
      <c r="O15" s="139" t="s">
        <v>1851</v>
      </c>
      <c r="P15" s="136" t="s">
        <v>1872</v>
      </c>
      <c r="Q15" s="136"/>
      <c r="R15" s="136" t="s">
        <v>1873</v>
      </c>
      <c r="S15" s="139"/>
      <c r="T15" s="139"/>
      <c r="U15" s="136" t="s">
        <v>1871</v>
      </c>
      <c r="V15" s="136"/>
      <c r="W15" s="139"/>
      <c r="X15" s="143" t="s">
        <v>1865</v>
      </c>
    </row>
    <row r="16" spans="1:24" ht="200">
      <c r="A16" s="27" t="s">
        <v>145</v>
      </c>
      <c r="B16" s="27">
        <v>2014</v>
      </c>
      <c r="C16" s="28" t="s">
        <v>146</v>
      </c>
      <c r="D16" s="28" t="s">
        <v>121</v>
      </c>
      <c r="E16" s="27" t="s">
        <v>1879</v>
      </c>
      <c r="F16" s="30" t="s">
        <v>95</v>
      </c>
      <c r="G16" s="136" t="s">
        <v>1880</v>
      </c>
      <c r="H16" s="136" t="s">
        <v>1615</v>
      </c>
      <c r="I16" s="136" t="s">
        <v>1881</v>
      </c>
      <c r="J16" s="139" t="s">
        <v>1876</v>
      </c>
      <c r="K16" s="139"/>
      <c r="L16" s="139" t="s">
        <v>2068</v>
      </c>
      <c r="M16" s="136" t="s">
        <v>1882</v>
      </c>
      <c r="N16" s="139" t="s">
        <v>2021</v>
      </c>
      <c r="O16" s="139" t="s">
        <v>1821</v>
      </c>
      <c r="P16" s="27" t="s">
        <v>1883</v>
      </c>
      <c r="Q16" s="136"/>
      <c r="R16" s="136" t="s">
        <v>1884</v>
      </c>
      <c r="S16" s="139"/>
      <c r="T16" s="139"/>
      <c r="U16" s="136"/>
      <c r="V16" s="146" t="s">
        <v>792</v>
      </c>
      <c r="W16" s="139"/>
    </row>
    <row r="17" spans="1:23" ht="200">
      <c r="A17" s="27" t="s">
        <v>145</v>
      </c>
      <c r="B17" s="27">
        <v>2014</v>
      </c>
      <c r="C17" s="28" t="s">
        <v>146</v>
      </c>
      <c r="D17" s="28" t="s">
        <v>121</v>
      </c>
      <c r="E17" s="27" t="s">
        <v>702</v>
      </c>
      <c r="F17" s="30" t="s">
        <v>87</v>
      </c>
      <c r="G17" s="136" t="s">
        <v>281</v>
      </c>
      <c r="H17" s="136" t="s">
        <v>1615</v>
      </c>
      <c r="I17" s="136" t="s">
        <v>1881</v>
      </c>
      <c r="J17" s="139" t="s">
        <v>1876</v>
      </c>
      <c r="K17" s="139"/>
      <c r="L17" s="139" t="s">
        <v>2068</v>
      </c>
      <c r="M17" s="136" t="s">
        <v>1882</v>
      </c>
      <c r="N17" s="139" t="s">
        <v>2021</v>
      </c>
      <c r="O17" s="136" t="s">
        <v>1885</v>
      </c>
      <c r="P17" s="27" t="s">
        <v>1883</v>
      </c>
      <c r="Q17" s="136"/>
      <c r="R17" s="136" t="s">
        <v>1884</v>
      </c>
      <c r="S17" s="139"/>
      <c r="T17" s="139"/>
      <c r="U17" s="136"/>
      <c r="V17" s="146" t="s">
        <v>792</v>
      </c>
      <c r="W17" s="139"/>
    </row>
    <row r="18" spans="1:23" ht="350">
      <c r="A18" s="27" t="s">
        <v>145</v>
      </c>
      <c r="B18" s="27">
        <v>2014</v>
      </c>
      <c r="C18" s="28" t="s">
        <v>146</v>
      </c>
      <c r="D18" s="28" t="s">
        <v>121</v>
      </c>
      <c r="E18" s="27" t="s">
        <v>147</v>
      </c>
      <c r="F18" s="30" t="s">
        <v>87</v>
      </c>
      <c r="G18" s="136" t="s">
        <v>1874</v>
      </c>
      <c r="H18" s="136" t="s">
        <v>1614</v>
      </c>
      <c r="I18" s="136" t="s">
        <v>1878</v>
      </c>
      <c r="J18" s="139" t="s">
        <v>1876</v>
      </c>
      <c r="K18" s="139"/>
      <c r="L18" s="139" t="s">
        <v>2068</v>
      </c>
      <c r="M18" s="136" t="s">
        <v>1877</v>
      </c>
      <c r="N18" s="139" t="s">
        <v>2021</v>
      </c>
      <c r="O18" s="139" t="s">
        <v>1821</v>
      </c>
      <c r="P18" s="27" t="s">
        <v>677</v>
      </c>
      <c r="Q18" s="136"/>
      <c r="R18" s="136" t="s">
        <v>1875</v>
      </c>
      <c r="S18" s="139"/>
      <c r="T18" s="139"/>
      <c r="U18" s="136"/>
      <c r="V18" s="146" t="s">
        <v>792</v>
      </c>
      <c r="W18" s="139"/>
    </row>
    <row r="19" spans="1:23" ht="275">
      <c r="A19" s="73" t="s">
        <v>135</v>
      </c>
      <c r="B19" s="27">
        <v>2013</v>
      </c>
      <c r="C19" s="28" t="s">
        <v>136</v>
      </c>
      <c r="D19" s="28" t="s">
        <v>121</v>
      </c>
      <c r="E19" s="27" t="s">
        <v>138</v>
      </c>
      <c r="F19" s="30" t="s">
        <v>87</v>
      </c>
      <c r="G19" s="139" t="s">
        <v>281</v>
      </c>
      <c r="H19" s="136" t="s">
        <v>1615</v>
      </c>
      <c r="I19" s="139" t="s">
        <v>1638</v>
      </c>
      <c r="J19" s="84"/>
      <c r="K19" s="139"/>
      <c r="L19" s="139" t="s">
        <v>95</v>
      </c>
      <c r="M19" s="136" t="s">
        <v>1886</v>
      </c>
      <c r="N19" s="136" t="s">
        <v>2021</v>
      </c>
      <c r="O19" s="136" t="s">
        <v>1889</v>
      </c>
      <c r="P19" s="136"/>
      <c r="Q19" s="136" t="s">
        <v>1887</v>
      </c>
      <c r="R19" s="27" t="s">
        <v>1888</v>
      </c>
      <c r="S19" s="139"/>
      <c r="T19" s="139"/>
      <c r="U19" s="136" t="s">
        <v>1890</v>
      </c>
      <c r="V19" s="136" t="s">
        <v>1891</v>
      </c>
      <c r="W19" s="139"/>
    </row>
    <row r="20" spans="1:23" ht="300">
      <c r="A20" s="27" t="s">
        <v>242</v>
      </c>
      <c r="B20" s="27">
        <v>2009</v>
      </c>
      <c r="C20" s="28" t="s">
        <v>243</v>
      </c>
      <c r="D20" s="28" t="s">
        <v>2038</v>
      </c>
      <c r="E20" s="27" t="s">
        <v>103</v>
      </c>
      <c r="F20" s="30" t="s">
        <v>87</v>
      </c>
      <c r="G20" s="136" t="s">
        <v>1874</v>
      </c>
      <c r="H20" s="136" t="s">
        <v>1615</v>
      </c>
      <c r="I20" s="139" t="s">
        <v>1615</v>
      </c>
      <c r="J20" s="139"/>
      <c r="K20" s="139"/>
      <c r="L20" s="139" t="s">
        <v>95</v>
      </c>
      <c r="M20" s="136" t="s">
        <v>1892</v>
      </c>
      <c r="N20" s="139" t="s">
        <v>2072</v>
      </c>
      <c r="O20" s="139" t="s">
        <v>1893</v>
      </c>
      <c r="P20" s="136" t="s">
        <v>1894</v>
      </c>
      <c r="Q20" s="136"/>
      <c r="R20" s="27" t="s">
        <v>503</v>
      </c>
      <c r="S20" s="139"/>
      <c r="T20" s="139"/>
      <c r="U20" s="136" t="s">
        <v>1896</v>
      </c>
      <c r="V20" s="136"/>
      <c r="W20" s="139"/>
    </row>
    <row r="21" spans="1:23" ht="409.6">
      <c r="A21" s="27" t="s">
        <v>242</v>
      </c>
      <c r="B21" s="27">
        <v>2009</v>
      </c>
      <c r="C21" s="28" t="s">
        <v>243</v>
      </c>
      <c r="D21" s="28" t="s">
        <v>2037</v>
      </c>
      <c r="E21" s="27" t="s">
        <v>473</v>
      </c>
      <c r="F21" s="30" t="s">
        <v>87</v>
      </c>
      <c r="G21" s="136" t="s">
        <v>1874</v>
      </c>
      <c r="H21" s="136" t="s">
        <v>1615</v>
      </c>
      <c r="I21" s="139" t="s">
        <v>1615</v>
      </c>
      <c r="J21" s="139"/>
      <c r="K21" s="139"/>
      <c r="L21" s="139" t="s">
        <v>95</v>
      </c>
      <c r="M21" s="136" t="s">
        <v>1643</v>
      </c>
      <c r="N21" s="139" t="s">
        <v>2072</v>
      </c>
      <c r="O21" s="139" t="s">
        <v>1893</v>
      </c>
      <c r="P21" s="136" t="s">
        <v>1895</v>
      </c>
      <c r="Q21" s="136"/>
      <c r="R21" s="27" t="s">
        <v>503</v>
      </c>
      <c r="S21" s="139"/>
      <c r="T21" s="139"/>
      <c r="U21" s="138">
        <v>8.0000000000000004E-4</v>
      </c>
      <c r="V21" s="136"/>
      <c r="W21" s="139"/>
    </row>
    <row r="22" spans="1:23" ht="409.6">
      <c r="A22" s="27" t="s">
        <v>345</v>
      </c>
      <c r="B22" s="27">
        <v>2006</v>
      </c>
      <c r="C22" s="28" t="s">
        <v>346</v>
      </c>
      <c r="D22" s="28" t="s">
        <v>2038</v>
      </c>
      <c r="E22" s="27" t="s">
        <v>347</v>
      </c>
      <c r="F22" s="30" t="s">
        <v>95</v>
      </c>
      <c r="G22" s="139" t="s">
        <v>1880</v>
      </c>
      <c r="H22" s="136" t="s">
        <v>1900</v>
      </c>
      <c r="I22" s="139" t="s">
        <v>1615</v>
      </c>
      <c r="J22" s="139"/>
      <c r="K22" s="139"/>
      <c r="L22" s="139" t="s">
        <v>95</v>
      </c>
      <c r="M22" s="139"/>
      <c r="N22" s="139" t="s">
        <v>2073</v>
      </c>
      <c r="O22" s="139"/>
      <c r="P22" s="27" t="s">
        <v>1901</v>
      </c>
      <c r="Q22" s="136"/>
      <c r="R22" s="136" t="s">
        <v>1898</v>
      </c>
      <c r="S22" s="136" t="s">
        <v>1899</v>
      </c>
      <c r="T22" s="139"/>
      <c r="U22" s="136" t="s">
        <v>1902</v>
      </c>
      <c r="V22" s="136"/>
      <c r="W22" s="139"/>
    </row>
    <row r="23" spans="1:23" ht="409.6">
      <c r="A23" s="27" t="s">
        <v>345</v>
      </c>
      <c r="B23" s="27">
        <v>2006</v>
      </c>
      <c r="C23" s="28" t="s">
        <v>346</v>
      </c>
      <c r="D23" s="28" t="s">
        <v>2038</v>
      </c>
      <c r="E23" s="27" t="s">
        <v>347</v>
      </c>
      <c r="F23" s="30" t="s">
        <v>95</v>
      </c>
      <c r="G23" s="139" t="s">
        <v>1880</v>
      </c>
      <c r="H23" s="136" t="s">
        <v>1900</v>
      </c>
      <c r="I23" s="139" t="s">
        <v>1903</v>
      </c>
      <c r="J23" s="139"/>
      <c r="K23" s="139"/>
      <c r="L23" s="139" t="s">
        <v>95</v>
      </c>
      <c r="M23" s="139"/>
      <c r="N23" s="139" t="s">
        <v>2073</v>
      </c>
      <c r="O23" s="139"/>
      <c r="P23" s="27" t="s">
        <v>1901</v>
      </c>
      <c r="Q23" s="136"/>
      <c r="R23" s="136" t="s">
        <v>1898</v>
      </c>
      <c r="S23" s="136" t="s">
        <v>1899</v>
      </c>
      <c r="T23" s="139"/>
      <c r="U23" s="136" t="s">
        <v>1904</v>
      </c>
      <c r="V23" s="136"/>
      <c r="W23" s="139"/>
    </row>
    <row r="24" spans="1:23" ht="409.6">
      <c r="A24" s="27" t="s">
        <v>345</v>
      </c>
      <c r="B24" s="27">
        <v>2006</v>
      </c>
      <c r="C24" s="28" t="s">
        <v>346</v>
      </c>
      <c r="D24" s="28" t="s">
        <v>2038</v>
      </c>
      <c r="E24" s="27" t="s">
        <v>347</v>
      </c>
      <c r="F24" s="30" t="s">
        <v>95</v>
      </c>
      <c r="G24" s="139" t="s">
        <v>1880</v>
      </c>
      <c r="H24" s="136" t="s">
        <v>1903</v>
      </c>
      <c r="I24" s="139" t="s">
        <v>1905</v>
      </c>
      <c r="J24" s="139"/>
      <c r="K24" s="139"/>
      <c r="L24" s="139" t="s">
        <v>95</v>
      </c>
      <c r="M24" s="139"/>
      <c r="N24" s="139" t="s">
        <v>2073</v>
      </c>
      <c r="O24" s="139"/>
      <c r="P24" s="27" t="s">
        <v>1901</v>
      </c>
      <c r="Q24" s="136"/>
      <c r="R24" s="136" t="s">
        <v>1898</v>
      </c>
      <c r="S24" s="136" t="s">
        <v>1899</v>
      </c>
      <c r="T24" s="139"/>
      <c r="U24" s="136" t="s">
        <v>1906</v>
      </c>
      <c r="V24" s="136"/>
      <c r="W24" s="139"/>
    </row>
    <row r="25" spans="1:23" ht="375">
      <c r="A25" s="27" t="s">
        <v>345</v>
      </c>
      <c r="B25" s="27">
        <v>2006</v>
      </c>
      <c r="C25" s="28" t="s">
        <v>346</v>
      </c>
      <c r="D25" s="28" t="s">
        <v>2038</v>
      </c>
      <c r="E25" s="27" t="s">
        <v>347</v>
      </c>
      <c r="F25" s="30" t="s">
        <v>95</v>
      </c>
      <c r="G25" s="139" t="s">
        <v>1880</v>
      </c>
      <c r="H25" s="136" t="s">
        <v>1907</v>
      </c>
      <c r="I25" s="139" t="s">
        <v>1909</v>
      </c>
      <c r="J25" s="139"/>
      <c r="K25" s="139"/>
      <c r="L25" s="139" t="s">
        <v>95</v>
      </c>
      <c r="M25" s="139"/>
      <c r="N25" s="139" t="s">
        <v>2073</v>
      </c>
      <c r="O25" s="139"/>
      <c r="P25" s="27" t="s">
        <v>1908</v>
      </c>
      <c r="Q25" s="136"/>
      <c r="R25" s="136" t="s">
        <v>1898</v>
      </c>
      <c r="S25" s="136" t="s">
        <v>1899</v>
      </c>
      <c r="T25" s="139"/>
      <c r="U25" s="136" t="s">
        <v>1910</v>
      </c>
      <c r="V25" s="136"/>
      <c r="W25" s="139"/>
    </row>
    <row r="26" spans="1:23" ht="409.6">
      <c r="A26" s="27" t="s">
        <v>345</v>
      </c>
      <c r="B26" s="27">
        <v>2006</v>
      </c>
      <c r="C26" s="28" t="s">
        <v>346</v>
      </c>
      <c r="D26" s="28" t="s">
        <v>2038</v>
      </c>
      <c r="E26" s="27" t="s">
        <v>347</v>
      </c>
      <c r="F26" s="30" t="s">
        <v>95</v>
      </c>
      <c r="G26" s="139" t="s">
        <v>1880</v>
      </c>
      <c r="H26" s="136" t="s">
        <v>1907</v>
      </c>
      <c r="I26" s="139" t="s">
        <v>1615</v>
      </c>
      <c r="J26" s="139"/>
      <c r="K26" s="139"/>
      <c r="L26" s="139" t="s">
        <v>95</v>
      </c>
      <c r="M26" s="139"/>
      <c r="N26" s="139" t="s">
        <v>2073</v>
      </c>
      <c r="O26" s="139"/>
      <c r="P26" s="27" t="s">
        <v>1911</v>
      </c>
      <c r="Q26" s="136"/>
      <c r="R26" s="136" t="s">
        <v>1898</v>
      </c>
      <c r="S26" s="136" t="s">
        <v>1899</v>
      </c>
      <c r="T26" s="139"/>
      <c r="U26" s="136" t="s">
        <v>1912</v>
      </c>
      <c r="V26" s="136"/>
      <c r="W26" s="139"/>
    </row>
    <row r="27" spans="1:23" ht="409.6">
      <c r="A27" s="27" t="s">
        <v>345</v>
      </c>
      <c r="B27" s="27">
        <v>2006</v>
      </c>
      <c r="C27" s="28" t="s">
        <v>346</v>
      </c>
      <c r="D27" s="28" t="s">
        <v>2038</v>
      </c>
      <c r="E27" s="27" t="s">
        <v>347</v>
      </c>
      <c r="F27" s="30" t="s">
        <v>95</v>
      </c>
      <c r="G27" s="139" t="s">
        <v>1880</v>
      </c>
      <c r="H27" s="136" t="s">
        <v>1907</v>
      </c>
      <c r="I27" s="139" t="s">
        <v>1913</v>
      </c>
      <c r="J27" s="139"/>
      <c r="K27" s="139"/>
      <c r="L27" s="139" t="s">
        <v>95</v>
      </c>
      <c r="M27" s="139"/>
      <c r="N27" s="139" t="s">
        <v>2073</v>
      </c>
      <c r="O27" s="139"/>
      <c r="P27" s="27" t="s">
        <v>1911</v>
      </c>
      <c r="Q27" s="136"/>
      <c r="R27" s="136" t="s">
        <v>1898</v>
      </c>
      <c r="S27" s="136" t="s">
        <v>1899</v>
      </c>
      <c r="T27" s="139"/>
      <c r="U27" s="136" t="s">
        <v>1914</v>
      </c>
      <c r="V27" s="136"/>
      <c r="W27" s="139"/>
    </row>
    <row r="28" spans="1:23" ht="409.6">
      <c r="A28" s="27" t="s">
        <v>345</v>
      </c>
      <c r="B28" s="27">
        <v>2006</v>
      </c>
      <c r="C28" s="28" t="s">
        <v>346</v>
      </c>
      <c r="D28" s="28" t="s">
        <v>2038</v>
      </c>
      <c r="E28" s="27" t="s">
        <v>347</v>
      </c>
      <c r="F28" s="30" t="s">
        <v>95</v>
      </c>
      <c r="G28" s="139" t="s">
        <v>1880</v>
      </c>
      <c r="H28" s="139" t="s">
        <v>1913</v>
      </c>
      <c r="I28" s="139" t="s">
        <v>1655</v>
      </c>
      <c r="J28" s="139"/>
      <c r="K28" s="139"/>
      <c r="L28" s="139" t="s">
        <v>95</v>
      </c>
      <c r="M28" s="139"/>
      <c r="N28" s="139" t="s">
        <v>2073</v>
      </c>
      <c r="O28" s="139"/>
      <c r="P28" s="27" t="s">
        <v>1911</v>
      </c>
      <c r="Q28" s="136"/>
      <c r="R28" s="136" t="s">
        <v>1898</v>
      </c>
      <c r="S28" s="136" t="s">
        <v>1899</v>
      </c>
      <c r="T28" s="139"/>
      <c r="U28" s="136" t="s">
        <v>1915</v>
      </c>
      <c r="V28" s="136"/>
      <c r="W28" s="139"/>
    </row>
    <row r="29" spans="1:23" ht="375">
      <c r="A29" s="27" t="s">
        <v>190</v>
      </c>
      <c r="B29" s="27">
        <v>2003</v>
      </c>
      <c r="C29" s="28" t="s">
        <v>191</v>
      </c>
      <c r="D29" s="28" t="s">
        <v>2037</v>
      </c>
      <c r="E29" s="27" t="s">
        <v>1276</v>
      </c>
      <c r="F29" s="30" t="s">
        <v>95</v>
      </c>
      <c r="G29" s="139" t="s">
        <v>1880</v>
      </c>
      <c r="H29" s="136" t="s">
        <v>1615</v>
      </c>
      <c r="I29" s="136" t="s">
        <v>1918</v>
      </c>
      <c r="J29" s="139"/>
      <c r="K29" s="139"/>
      <c r="L29" s="139" t="s">
        <v>95</v>
      </c>
      <c r="M29" s="139"/>
      <c r="N29" s="139" t="s">
        <v>2064</v>
      </c>
      <c r="O29" s="139" t="s">
        <v>1617</v>
      </c>
      <c r="P29" s="27" t="s">
        <v>1490</v>
      </c>
      <c r="Q29" s="136"/>
      <c r="R29" s="141" t="s">
        <v>1489</v>
      </c>
      <c r="S29" s="136" t="s">
        <v>1916</v>
      </c>
      <c r="T29" s="139"/>
      <c r="U29" s="136" t="s">
        <v>1919</v>
      </c>
      <c r="V29" s="146" t="s">
        <v>1488</v>
      </c>
      <c r="W29" s="139"/>
    </row>
    <row r="30" spans="1:23" ht="375">
      <c r="A30" s="27" t="s">
        <v>190</v>
      </c>
      <c r="B30" s="27">
        <v>2003</v>
      </c>
      <c r="C30" s="28" t="s">
        <v>191</v>
      </c>
      <c r="D30" s="28" t="s">
        <v>2038</v>
      </c>
      <c r="E30" s="27" t="s">
        <v>1917</v>
      </c>
      <c r="F30" s="30" t="s">
        <v>95</v>
      </c>
      <c r="G30" s="139" t="s">
        <v>1880</v>
      </c>
      <c r="H30" s="136" t="s">
        <v>1615</v>
      </c>
      <c r="I30" s="136" t="s">
        <v>1918</v>
      </c>
      <c r="J30" s="139"/>
      <c r="K30" s="139"/>
      <c r="L30" s="139" t="s">
        <v>95</v>
      </c>
      <c r="M30" s="139"/>
      <c r="N30" s="139" t="s">
        <v>2064</v>
      </c>
      <c r="O30" s="139" t="s">
        <v>1617</v>
      </c>
      <c r="P30" s="27" t="s">
        <v>1490</v>
      </c>
      <c r="Q30" s="136"/>
      <c r="R30" s="141" t="s">
        <v>1489</v>
      </c>
      <c r="S30" s="136" t="s">
        <v>1916</v>
      </c>
      <c r="T30" s="139"/>
      <c r="U30" s="136" t="s">
        <v>1920</v>
      </c>
      <c r="V30" s="146" t="s">
        <v>1488</v>
      </c>
      <c r="W30" s="139"/>
    </row>
    <row r="31" spans="1:23" ht="375">
      <c r="A31" s="27" t="s">
        <v>190</v>
      </c>
      <c r="B31" s="27">
        <v>2003</v>
      </c>
      <c r="C31" s="28" t="s">
        <v>191</v>
      </c>
      <c r="D31" s="28" t="s">
        <v>2037</v>
      </c>
      <c r="E31" s="27" t="s">
        <v>1276</v>
      </c>
      <c r="F31" s="30" t="s">
        <v>95</v>
      </c>
      <c r="G31" s="139" t="s">
        <v>1880</v>
      </c>
      <c r="H31" s="136" t="s">
        <v>1921</v>
      </c>
      <c r="I31" s="136" t="s">
        <v>1615</v>
      </c>
      <c r="J31" s="139"/>
      <c r="K31" s="139"/>
      <c r="L31" s="139" t="s">
        <v>95</v>
      </c>
      <c r="M31" s="139"/>
      <c r="N31" s="139" t="s">
        <v>2064</v>
      </c>
      <c r="O31" s="139" t="s">
        <v>1617</v>
      </c>
      <c r="P31" s="27" t="s">
        <v>1490</v>
      </c>
      <c r="Q31" s="136"/>
      <c r="R31" s="141" t="s">
        <v>1489</v>
      </c>
      <c r="S31" s="136" t="s">
        <v>1916</v>
      </c>
      <c r="T31" s="139"/>
      <c r="U31" s="136" t="s">
        <v>1922</v>
      </c>
      <c r="V31" s="146" t="s">
        <v>1488</v>
      </c>
      <c r="W31" s="139"/>
    </row>
    <row r="32" spans="1:23" ht="375">
      <c r="A32" s="27" t="s">
        <v>190</v>
      </c>
      <c r="B32" s="27">
        <v>2003</v>
      </c>
      <c r="C32" s="28" t="s">
        <v>191</v>
      </c>
      <c r="D32" s="28" t="s">
        <v>2038</v>
      </c>
      <c r="E32" s="27" t="s">
        <v>1917</v>
      </c>
      <c r="F32" s="30" t="s">
        <v>95</v>
      </c>
      <c r="G32" s="139" t="s">
        <v>1880</v>
      </c>
      <c r="H32" s="136" t="s">
        <v>1921</v>
      </c>
      <c r="I32" s="136" t="s">
        <v>1615</v>
      </c>
      <c r="J32" s="139"/>
      <c r="K32" s="139"/>
      <c r="L32" s="139" t="s">
        <v>95</v>
      </c>
      <c r="M32" s="139"/>
      <c r="N32" s="139" t="s">
        <v>2064</v>
      </c>
      <c r="O32" s="139" t="s">
        <v>1617</v>
      </c>
      <c r="P32" s="27" t="s">
        <v>1490</v>
      </c>
      <c r="Q32" s="136"/>
      <c r="R32" s="141" t="s">
        <v>1489</v>
      </c>
      <c r="S32" s="136" t="s">
        <v>1916</v>
      </c>
      <c r="T32" s="139"/>
      <c r="U32" s="136" t="s">
        <v>1923</v>
      </c>
      <c r="V32" s="146" t="s">
        <v>1488</v>
      </c>
      <c r="W32" s="139"/>
    </row>
    <row r="33" spans="1:23" ht="409.6">
      <c r="A33" s="27" t="s">
        <v>207</v>
      </c>
      <c r="B33" s="27">
        <v>2003</v>
      </c>
      <c r="C33" s="28" t="s">
        <v>208</v>
      </c>
      <c r="D33" s="28" t="s">
        <v>2038</v>
      </c>
      <c r="E33" s="27" t="s">
        <v>1212</v>
      </c>
      <c r="F33" s="30" t="s">
        <v>87</v>
      </c>
      <c r="G33" s="136" t="s">
        <v>1927</v>
      </c>
      <c r="H33" s="136"/>
      <c r="I33" s="139"/>
      <c r="J33" s="139"/>
      <c r="K33" s="139"/>
      <c r="L33" s="139" t="s">
        <v>95</v>
      </c>
      <c r="M33" s="136" t="s">
        <v>1924</v>
      </c>
      <c r="N33" s="139" t="s">
        <v>2020</v>
      </c>
      <c r="O33" s="136" t="s">
        <v>1926</v>
      </c>
      <c r="P33" s="27" t="s">
        <v>1928</v>
      </c>
      <c r="Q33" s="136"/>
      <c r="R33" s="27" t="s">
        <v>1213</v>
      </c>
      <c r="S33" s="136" t="s">
        <v>1925</v>
      </c>
      <c r="T33" s="139"/>
      <c r="U33" s="136"/>
      <c r="V33" s="137" t="s">
        <v>1264</v>
      </c>
      <c r="W33" s="139"/>
    </row>
    <row r="34" spans="1:23" ht="409.6">
      <c r="A34" s="27" t="s">
        <v>213</v>
      </c>
      <c r="B34" s="27">
        <v>2002</v>
      </c>
      <c r="C34" s="28" t="s">
        <v>214</v>
      </c>
      <c r="D34" s="28" t="s">
        <v>2071</v>
      </c>
      <c r="E34" s="27" t="s">
        <v>1266</v>
      </c>
      <c r="F34" s="30" t="s">
        <v>87</v>
      </c>
      <c r="G34" s="139" t="s">
        <v>1880</v>
      </c>
      <c r="H34" s="136"/>
      <c r="I34" s="139"/>
      <c r="J34" s="139"/>
      <c r="K34" s="139"/>
      <c r="L34" s="139" t="s">
        <v>95</v>
      </c>
      <c r="M34" s="136" t="s">
        <v>1929</v>
      </c>
      <c r="N34" s="139" t="s">
        <v>2020</v>
      </c>
      <c r="O34" s="136" t="s">
        <v>1930</v>
      </c>
      <c r="P34" s="27" t="s">
        <v>1268</v>
      </c>
      <c r="Q34" s="136"/>
      <c r="R34" s="27" t="s">
        <v>1270</v>
      </c>
      <c r="S34" s="139"/>
      <c r="T34" s="136" t="s">
        <v>1271</v>
      </c>
      <c r="U34" s="136"/>
      <c r="V34" s="146" t="s">
        <v>1381</v>
      </c>
      <c r="W34" s="139"/>
    </row>
    <row r="35" spans="1:23" ht="409.6">
      <c r="A35" s="27" t="s">
        <v>222</v>
      </c>
      <c r="B35" s="27">
        <v>2001</v>
      </c>
      <c r="C35" s="28" t="s">
        <v>223</v>
      </c>
      <c r="D35" s="28" t="s">
        <v>2038</v>
      </c>
      <c r="E35" s="27" t="s">
        <v>1518</v>
      </c>
      <c r="F35" s="30" t="s">
        <v>95</v>
      </c>
      <c r="G35" s="139" t="s">
        <v>1880</v>
      </c>
      <c r="H35" s="136"/>
      <c r="I35" s="139"/>
      <c r="J35" s="139"/>
      <c r="K35" s="139"/>
      <c r="L35" s="139" t="s">
        <v>95</v>
      </c>
      <c r="M35" s="136" t="s">
        <v>1932</v>
      </c>
      <c r="N35" s="139" t="s">
        <v>2021</v>
      </c>
      <c r="O35" s="139"/>
      <c r="P35" s="27" t="s">
        <v>1522</v>
      </c>
      <c r="Q35" s="136"/>
      <c r="R35" s="27" t="s">
        <v>1519</v>
      </c>
      <c r="S35" s="136" t="s">
        <v>1931</v>
      </c>
      <c r="T35" s="139"/>
      <c r="U35" s="136"/>
      <c r="V35" s="27" t="s">
        <v>1521</v>
      </c>
      <c r="W35" s="139"/>
    </row>
  </sheetData>
  <autoFilter ref="A1:W35" xr:uid="{6A917282-1A2A-3343-8822-2F5C43CACB12}"/>
  <mergeCells count="10">
    <mergeCell ref="M2:R2"/>
    <mergeCell ref="S2:U2"/>
    <mergeCell ref="V2:W2"/>
    <mergeCell ref="A1:A2"/>
    <mergeCell ref="B1:B2"/>
    <mergeCell ref="C1:C2"/>
    <mergeCell ref="E1:E2"/>
    <mergeCell ref="F1:F2"/>
    <mergeCell ref="G2:I2"/>
    <mergeCell ref="D1:D2"/>
  </mergeCells>
  <hyperlinks>
    <hyperlink ref="V18" location="'Rönnqvist, M.(2014)'!A1" display="'Rönnqvist, M.(2014)'!A1" xr:uid="{2453ADA4-2FCF-E74F-B2A2-E45324A3FB05}"/>
    <hyperlink ref="V17" location="'Rönnqvist, M.(2014)'!A1" display="'Rönnqvist, M.(2014)'!A1" xr:uid="{1F3E0FBA-2546-FB4D-9958-F2301FAE4DF8}"/>
    <hyperlink ref="V16" location="'Rönnqvist, M.(2014)'!A1" display="'Rönnqvist, M.(2014)'!A1" xr:uid="{D1785D06-79E5-3848-95E4-6C5C58CD0AC9}"/>
    <hyperlink ref="V32" location="'Harrison, W.A.(2003)'!A1" display="'Harrison, W.A.(2003)'!A1" xr:uid="{5FAA4587-D3D7-E64A-932C-30F270CFF2E8}"/>
    <hyperlink ref="V29" location="'Harrison, W.A.(2003)'!A1" display="'Harrison, W.A.(2003)'!A1" xr:uid="{B463F605-2A30-964E-9E86-003185824BEF}"/>
    <hyperlink ref="V30" location="'Harrison, W.A.(2003)'!A1" display="'Harrison, W.A.(2003)'!A1" xr:uid="{4DD5FF6C-CA0F-804D-9C92-3D1926B34622}"/>
    <hyperlink ref="V31" location="'Harrison, W.A.(2003)'!A1" display="'Harrison, W.A.(2003)'!A1" xr:uid="{0B4FCB2D-1D5D-3346-AFBA-089CE18A91ED}"/>
    <hyperlink ref="V33" location="data!A213" display="data!A213" xr:uid="{DBF556E7-6517-C74E-BAB8-C2EBBDAE4752}"/>
    <hyperlink ref="V34" location="'Rusin, P(2002)'!A1" display="'Rusin, P(2002)'!A1" xr:uid="{AA48C540-0D22-A547-8005-B0D692BD636A}"/>
  </hyperlinks>
  <pageMargins left="0.7" right="0.7" top="0.75" bottom="0.75" header="0.3" footer="0.3"/>
  <pageSetup paperSize="9"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750F13-C8B5-AE49-BFED-176ACB29DDD0}">
  <sheetPr>
    <tabColor theme="4"/>
  </sheetPr>
  <dimension ref="A1:AJ367"/>
  <sheetViews>
    <sheetView tabSelected="1" zoomScale="90" zoomScaleNormal="90" workbookViewId="0">
      <pane ySplit="1" topLeftCell="A2" activePane="bottomLeft" state="frozen"/>
      <selection pane="bottomLeft"/>
    </sheetView>
  </sheetViews>
  <sheetFormatPr baseColWidth="10" defaultRowHeight="24"/>
  <cols>
    <col min="1" max="1" width="24.1640625" style="136" customWidth="1"/>
    <col min="2" max="2" width="8.1640625" style="136" customWidth="1"/>
    <col min="3" max="4" width="12.33203125" style="139" customWidth="1"/>
    <col min="5" max="5" width="15.1640625" style="136" customWidth="1"/>
    <col min="6" max="6" width="10.83203125" style="136"/>
    <col min="7" max="7" width="16" style="136" customWidth="1"/>
    <col min="8" max="8" width="19.83203125" style="136" customWidth="1"/>
    <col min="9" max="9" width="29.5" style="136" customWidth="1"/>
    <col min="10" max="10" width="23.6640625" style="136" customWidth="1"/>
    <col min="11" max="11" width="28.5" style="136" customWidth="1"/>
    <col min="12" max="12" width="31.5" style="136" customWidth="1"/>
    <col min="13" max="13" width="28.5" style="136" customWidth="1"/>
    <col min="14" max="14" width="19.5" style="136" customWidth="1"/>
    <col min="15" max="17" width="25.1640625" style="136" customWidth="1"/>
    <col min="18" max="21" width="30.83203125" style="136" customWidth="1"/>
    <col min="22" max="22" width="36.6640625" style="136" customWidth="1"/>
    <col min="23" max="23" width="35.33203125" style="136" customWidth="1"/>
    <col min="24" max="24" width="35.33203125" style="158" customWidth="1"/>
    <col min="25" max="25" width="35.33203125" style="136" customWidth="1"/>
    <col min="26" max="26" width="33.5" style="136" customWidth="1"/>
    <col min="27" max="27" width="25.6640625" style="136" customWidth="1"/>
    <col min="28" max="28" width="85.1640625" style="136" customWidth="1"/>
    <col min="29" max="29" width="51.33203125" style="136" customWidth="1"/>
    <col min="30" max="30" width="30.1640625" style="136" customWidth="1"/>
    <col min="31" max="31" width="30.1640625" style="162" customWidth="1"/>
    <col min="32" max="32" width="30.1640625" style="136" customWidth="1"/>
    <col min="33" max="33" width="15" style="136" customWidth="1"/>
    <col min="34" max="34" width="48.5" style="136" customWidth="1"/>
    <col min="35" max="35" width="22.5" style="136" customWidth="1"/>
    <col min="36" max="16384" width="10.83203125" style="136"/>
  </cols>
  <sheetData>
    <row r="1" spans="1:35" s="25" customFormat="1" ht="44" customHeight="1">
      <c r="A1" s="32" t="s">
        <v>77</v>
      </c>
      <c r="B1" s="32" t="s">
        <v>78</v>
      </c>
      <c r="C1" s="31" t="s">
        <v>79</v>
      </c>
      <c r="D1" s="32" t="s">
        <v>2114</v>
      </c>
      <c r="E1" s="32" t="s">
        <v>5</v>
      </c>
      <c r="F1" s="32" t="s">
        <v>83</v>
      </c>
      <c r="G1" s="32" t="s">
        <v>2077</v>
      </c>
      <c r="H1" s="32" t="s">
        <v>2078</v>
      </c>
      <c r="I1" s="31" t="s">
        <v>2079</v>
      </c>
      <c r="J1" s="32" t="s">
        <v>2080</v>
      </c>
      <c r="K1" s="25" t="s">
        <v>2081</v>
      </c>
      <c r="L1" s="32" t="s">
        <v>2082</v>
      </c>
      <c r="M1" s="32" t="s">
        <v>2083</v>
      </c>
      <c r="N1" s="25" t="s">
        <v>257</v>
      </c>
      <c r="O1" s="25" t="s">
        <v>2084</v>
      </c>
      <c r="P1" s="25" t="s">
        <v>2085</v>
      </c>
      <c r="Q1" s="25" t="s">
        <v>2086</v>
      </c>
      <c r="R1" s="25" t="s">
        <v>2047</v>
      </c>
      <c r="S1" s="25" t="s">
        <v>2095</v>
      </c>
      <c r="T1" s="25" t="s">
        <v>2076</v>
      </c>
      <c r="U1" s="25" t="s">
        <v>2125</v>
      </c>
      <c r="V1" s="32" t="s">
        <v>2087</v>
      </c>
      <c r="W1" s="32" t="s">
        <v>1593</v>
      </c>
      <c r="X1" s="159" t="s">
        <v>2050</v>
      </c>
      <c r="Y1" s="32" t="s">
        <v>2088</v>
      </c>
      <c r="Z1" s="32" t="s">
        <v>254</v>
      </c>
      <c r="AA1" s="32" t="s">
        <v>2089</v>
      </c>
      <c r="AB1" s="25" t="s">
        <v>1595</v>
      </c>
      <c r="AC1" s="25" t="s">
        <v>1596</v>
      </c>
      <c r="AD1" s="25" t="s">
        <v>2062</v>
      </c>
      <c r="AE1" s="161" t="s">
        <v>2063</v>
      </c>
      <c r="AF1" s="25" t="s">
        <v>2040</v>
      </c>
      <c r="AG1" s="32" t="s">
        <v>261</v>
      </c>
      <c r="AH1" s="32" t="s">
        <v>262</v>
      </c>
    </row>
    <row r="2" spans="1:35" ht="250">
      <c r="A2" s="27" t="s">
        <v>298</v>
      </c>
      <c r="B2" s="27">
        <v>2023</v>
      </c>
      <c r="C2" s="28" t="s">
        <v>299</v>
      </c>
      <c r="D2" s="28" t="s">
        <v>2074</v>
      </c>
      <c r="E2" s="27" t="s">
        <v>377</v>
      </c>
      <c r="F2" s="30" t="s">
        <v>87</v>
      </c>
      <c r="G2" s="27" t="s">
        <v>305</v>
      </c>
      <c r="H2" s="136" t="s">
        <v>1602</v>
      </c>
      <c r="I2" s="136" t="s">
        <v>1615</v>
      </c>
      <c r="K2" s="136" t="s">
        <v>1603</v>
      </c>
      <c r="L2" s="136" t="s">
        <v>1978</v>
      </c>
      <c r="M2" s="136" t="s">
        <v>95</v>
      </c>
      <c r="N2" s="27">
        <v>20</v>
      </c>
      <c r="O2" s="83">
        <v>0.5</v>
      </c>
      <c r="P2" s="27" t="s">
        <v>87</v>
      </c>
      <c r="Q2" s="27" t="s">
        <v>2048</v>
      </c>
      <c r="R2" s="136" t="s">
        <v>1605</v>
      </c>
      <c r="S2" s="136" t="s">
        <v>2026</v>
      </c>
      <c r="T2" s="136" t="s">
        <v>2094</v>
      </c>
      <c r="V2" s="136" t="s">
        <v>1087</v>
      </c>
      <c r="W2" s="136" t="s">
        <v>306</v>
      </c>
      <c r="X2" s="158">
        <v>10</v>
      </c>
      <c r="Y2" s="136" t="s">
        <v>2052</v>
      </c>
      <c r="Z2" s="27" t="s">
        <v>380</v>
      </c>
      <c r="AA2" s="136" t="s">
        <v>307</v>
      </c>
      <c r="AB2" s="136" t="s">
        <v>1601</v>
      </c>
      <c r="AD2" s="136" t="s">
        <v>1604</v>
      </c>
      <c r="AE2" s="156">
        <v>4.4000000000000004</v>
      </c>
      <c r="AG2" s="137" t="s">
        <v>361</v>
      </c>
    </row>
    <row r="3" spans="1:35" ht="250">
      <c r="A3" s="27" t="s">
        <v>298</v>
      </c>
      <c r="B3" s="27">
        <v>2023</v>
      </c>
      <c r="C3" s="28" t="s">
        <v>299</v>
      </c>
      <c r="D3" s="28" t="s">
        <v>2074</v>
      </c>
      <c r="E3" s="136" t="s">
        <v>377</v>
      </c>
      <c r="F3" s="30" t="s">
        <v>87</v>
      </c>
      <c r="G3" s="27" t="s">
        <v>305</v>
      </c>
      <c r="H3" s="136" t="s">
        <v>1602</v>
      </c>
      <c r="I3" s="136" t="s">
        <v>1615</v>
      </c>
      <c r="K3" s="136" t="s">
        <v>1987</v>
      </c>
      <c r="L3" s="136" t="s">
        <v>1978</v>
      </c>
      <c r="M3" s="136" t="s">
        <v>95</v>
      </c>
      <c r="N3" s="27">
        <v>20</v>
      </c>
      <c r="O3" s="83">
        <v>0.5</v>
      </c>
      <c r="P3" s="27" t="s">
        <v>87</v>
      </c>
      <c r="Q3" s="27" t="s">
        <v>2048</v>
      </c>
      <c r="R3" s="136" t="s">
        <v>1605</v>
      </c>
      <c r="S3" s="136" t="s">
        <v>2026</v>
      </c>
      <c r="T3" s="136" t="s">
        <v>2094</v>
      </c>
      <c r="V3" s="136" t="s">
        <v>1087</v>
      </c>
      <c r="W3" s="136" t="s">
        <v>306</v>
      </c>
      <c r="X3" s="158">
        <v>10</v>
      </c>
      <c r="Y3" s="136" t="s">
        <v>2052</v>
      </c>
      <c r="Z3" s="27" t="s">
        <v>380</v>
      </c>
      <c r="AA3" s="136" t="s">
        <v>307</v>
      </c>
      <c r="AB3" s="136" t="s">
        <v>1601</v>
      </c>
      <c r="AD3" s="136" t="s">
        <v>1622</v>
      </c>
      <c r="AE3" s="156">
        <v>4.5</v>
      </c>
      <c r="AG3" s="137" t="s">
        <v>361</v>
      </c>
    </row>
    <row r="4" spans="1:35" ht="175">
      <c r="A4" s="27" t="s">
        <v>190</v>
      </c>
      <c r="B4" s="27">
        <v>2003</v>
      </c>
      <c r="C4" s="28" t="s">
        <v>191</v>
      </c>
      <c r="D4" s="28" t="s">
        <v>2037</v>
      </c>
      <c r="E4" s="27" t="s">
        <v>1276</v>
      </c>
      <c r="F4" s="30" t="s">
        <v>95</v>
      </c>
      <c r="G4" s="139" t="s">
        <v>1880</v>
      </c>
      <c r="H4" s="136" t="s">
        <v>1615</v>
      </c>
      <c r="K4" s="136" t="s">
        <v>1918</v>
      </c>
      <c r="N4" s="139"/>
      <c r="O4" s="139"/>
      <c r="P4" s="139" t="s">
        <v>95</v>
      </c>
      <c r="Q4" s="136" t="s">
        <v>2048</v>
      </c>
      <c r="R4" s="139"/>
      <c r="S4" s="136" t="s">
        <v>2121</v>
      </c>
      <c r="T4" s="136" t="s">
        <v>2121</v>
      </c>
      <c r="V4" s="136" t="s">
        <v>1086</v>
      </c>
      <c r="AA4" s="141" t="s">
        <v>1489</v>
      </c>
      <c r="AE4" s="156"/>
    </row>
    <row r="5" spans="1:35" ht="175">
      <c r="A5" s="27" t="s">
        <v>190</v>
      </c>
      <c r="B5" s="27">
        <v>2003</v>
      </c>
      <c r="C5" s="28" t="s">
        <v>191</v>
      </c>
      <c r="D5" s="28" t="s">
        <v>2038</v>
      </c>
      <c r="E5" s="27" t="s">
        <v>1917</v>
      </c>
      <c r="F5" s="30" t="s">
        <v>95</v>
      </c>
      <c r="G5" s="139" t="s">
        <v>1880</v>
      </c>
      <c r="H5" s="136" t="s">
        <v>1615</v>
      </c>
      <c r="K5" s="136" t="s">
        <v>1918</v>
      </c>
      <c r="N5" s="139"/>
      <c r="O5" s="139"/>
      <c r="P5" s="139" t="s">
        <v>95</v>
      </c>
      <c r="Q5" s="136" t="s">
        <v>2048</v>
      </c>
      <c r="R5" s="139"/>
      <c r="S5" s="136" t="s">
        <v>2121</v>
      </c>
      <c r="T5" s="136" t="s">
        <v>2121</v>
      </c>
      <c r="V5" s="136" t="s">
        <v>1086</v>
      </c>
      <c r="AA5" s="141" t="s">
        <v>1489</v>
      </c>
      <c r="AE5" s="156"/>
    </row>
    <row r="6" spans="1:35" ht="175">
      <c r="A6" s="27" t="s">
        <v>190</v>
      </c>
      <c r="B6" s="27">
        <v>2003</v>
      </c>
      <c r="C6" s="28" t="s">
        <v>191</v>
      </c>
      <c r="D6" s="28" t="s">
        <v>2037</v>
      </c>
      <c r="E6" s="27" t="s">
        <v>1276</v>
      </c>
      <c r="F6" s="30" t="s">
        <v>95</v>
      </c>
      <c r="G6" s="139" t="s">
        <v>1880</v>
      </c>
      <c r="H6" s="136" t="s">
        <v>1921</v>
      </c>
      <c r="K6" s="136" t="s">
        <v>1615</v>
      </c>
      <c r="N6" s="139"/>
      <c r="O6" s="139"/>
      <c r="P6" s="139" t="s">
        <v>95</v>
      </c>
      <c r="Q6" s="136" t="s">
        <v>2048</v>
      </c>
      <c r="R6" s="139"/>
      <c r="S6" s="136" t="s">
        <v>2121</v>
      </c>
      <c r="T6" s="136" t="s">
        <v>2121</v>
      </c>
      <c r="V6" s="136" t="s">
        <v>1086</v>
      </c>
      <c r="AA6" s="141" t="s">
        <v>1489</v>
      </c>
      <c r="AE6" s="156"/>
    </row>
    <row r="7" spans="1:35" ht="175">
      <c r="A7" s="27" t="s">
        <v>190</v>
      </c>
      <c r="B7" s="27">
        <v>2003</v>
      </c>
      <c r="C7" s="28" t="s">
        <v>191</v>
      </c>
      <c r="D7" s="28" t="s">
        <v>2038</v>
      </c>
      <c r="E7" s="27" t="s">
        <v>1917</v>
      </c>
      <c r="F7" s="30" t="s">
        <v>95</v>
      </c>
      <c r="G7" s="139" t="s">
        <v>1880</v>
      </c>
      <c r="H7" s="136" t="s">
        <v>1921</v>
      </c>
      <c r="K7" s="136" t="s">
        <v>1615</v>
      </c>
      <c r="N7" s="139"/>
      <c r="O7" s="139"/>
      <c r="P7" s="139" t="s">
        <v>95</v>
      </c>
      <c r="Q7" s="136" t="s">
        <v>2048</v>
      </c>
      <c r="R7" s="139"/>
      <c r="S7" s="136" t="s">
        <v>2121</v>
      </c>
      <c r="T7" s="136" t="s">
        <v>2121</v>
      </c>
      <c r="V7" s="136" t="s">
        <v>1086</v>
      </c>
      <c r="AA7" s="141" t="s">
        <v>1489</v>
      </c>
      <c r="AE7" s="156"/>
    </row>
    <row r="8" spans="1:35" ht="325">
      <c r="A8" s="27" t="s">
        <v>181</v>
      </c>
      <c r="B8" s="28">
        <v>2020</v>
      </c>
      <c r="C8" s="28" t="s">
        <v>182</v>
      </c>
      <c r="D8" s="27" t="s">
        <v>2038</v>
      </c>
      <c r="E8" s="27" t="s">
        <v>640</v>
      </c>
      <c r="F8" s="30" t="s">
        <v>87</v>
      </c>
      <c r="G8" s="136" t="s">
        <v>1637</v>
      </c>
      <c r="H8" s="136" t="s">
        <v>294</v>
      </c>
      <c r="I8" s="136" t="s">
        <v>294</v>
      </c>
      <c r="J8" s="136" t="s">
        <v>95</v>
      </c>
      <c r="K8" s="136" t="s">
        <v>1600</v>
      </c>
      <c r="L8" s="136" t="s">
        <v>1615</v>
      </c>
      <c r="P8" s="136" t="s">
        <v>95</v>
      </c>
      <c r="Q8" s="27" t="s">
        <v>2048</v>
      </c>
      <c r="R8" s="136" t="s">
        <v>1712</v>
      </c>
      <c r="S8" s="136" t="s">
        <v>2112</v>
      </c>
      <c r="T8" s="136" t="s">
        <v>2091</v>
      </c>
      <c r="U8" s="136">
        <v>60</v>
      </c>
      <c r="V8" s="136" t="s">
        <v>1087</v>
      </c>
      <c r="W8" s="27" t="s">
        <v>293</v>
      </c>
      <c r="X8" s="158">
        <v>1</v>
      </c>
      <c r="Y8" s="27" t="s">
        <v>2054</v>
      </c>
      <c r="Z8" s="141" t="s">
        <v>296</v>
      </c>
      <c r="AA8" s="136" t="s">
        <v>538</v>
      </c>
      <c r="AC8" s="136" t="s">
        <v>1713</v>
      </c>
      <c r="AD8" s="136" t="s">
        <v>1714</v>
      </c>
      <c r="AE8" s="156">
        <v>49</v>
      </c>
      <c r="AF8" s="136">
        <v>12</v>
      </c>
      <c r="AG8" s="137" t="s">
        <v>441</v>
      </c>
    </row>
    <row r="9" spans="1:35" ht="325">
      <c r="A9" s="27" t="s">
        <v>181</v>
      </c>
      <c r="B9" s="28">
        <v>2020</v>
      </c>
      <c r="C9" s="28" t="s">
        <v>182</v>
      </c>
      <c r="D9" s="27" t="s">
        <v>2038</v>
      </c>
      <c r="E9" s="27" t="s">
        <v>640</v>
      </c>
      <c r="F9" s="30" t="s">
        <v>87</v>
      </c>
      <c r="G9" s="136" t="s">
        <v>1614</v>
      </c>
      <c r="H9" s="136" t="s">
        <v>294</v>
      </c>
      <c r="I9" s="136" t="s">
        <v>294</v>
      </c>
      <c r="J9" s="136" t="s">
        <v>95</v>
      </c>
      <c r="K9" s="136" t="s">
        <v>1600</v>
      </c>
      <c r="L9" s="136" t="s">
        <v>1615</v>
      </c>
      <c r="P9" s="136" t="s">
        <v>95</v>
      </c>
      <c r="Q9" s="27" t="s">
        <v>2048</v>
      </c>
      <c r="R9" s="136" t="s">
        <v>1712</v>
      </c>
      <c r="S9" s="136" t="s">
        <v>2112</v>
      </c>
      <c r="T9" s="136" t="s">
        <v>2091</v>
      </c>
      <c r="U9" s="136">
        <v>60</v>
      </c>
      <c r="V9" s="136" t="s">
        <v>1087</v>
      </c>
      <c r="W9" s="27" t="s">
        <v>293</v>
      </c>
      <c r="X9" s="158">
        <v>1</v>
      </c>
      <c r="Y9" s="27">
        <v>50</v>
      </c>
      <c r="Z9" s="141" t="s">
        <v>296</v>
      </c>
      <c r="AA9" s="136" t="s">
        <v>538</v>
      </c>
      <c r="AC9" s="136" t="s">
        <v>1713</v>
      </c>
      <c r="AD9" s="136" t="s">
        <v>1715</v>
      </c>
      <c r="AE9" s="156">
        <v>30</v>
      </c>
      <c r="AF9" s="136">
        <v>10</v>
      </c>
      <c r="AG9" s="137" t="s">
        <v>441</v>
      </c>
    </row>
    <row r="10" spans="1:35" ht="409.6">
      <c r="A10" s="27" t="s">
        <v>226</v>
      </c>
      <c r="B10" s="27">
        <v>1993</v>
      </c>
      <c r="C10" s="28" t="s">
        <v>227</v>
      </c>
      <c r="D10" s="28" t="s">
        <v>2074</v>
      </c>
      <c r="E10" s="27" t="s">
        <v>2006</v>
      </c>
      <c r="F10" s="30" t="s">
        <v>95</v>
      </c>
      <c r="G10" s="136" t="s">
        <v>1637</v>
      </c>
      <c r="H10" s="136" t="s">
        <v>376</v>
      </c>
      <c r="I10" s="136" t="s">
        <v>1978</v>
      </c>
      <c r="J10" s="136" t="s">
        <v>95</v>
      </c>
      <c r="K10" s="136" t="s">
        <v>1600</v>
      </c>
      <c r="L10" s="136" t="s">
        <v>1615</v>
      </c>
      <c r="N10" s="27">
        <v>22</v>
      </c>
      <c r="P10" s="136" t="s">
        <v>2046</v>
      </c>
      <c r="Q10" s="27" t="s">
        <v>2048</v>
      </c>
      <c r="R10" s="136" t="s">
        <v>1817</v>
      </c>
      <c r="S10" s="136" t="s">
        <v>2023</v>
      </c>
      <c r="T10" s="136" t="s">
        <v>2092</v>
      </c>
      <c r="V10" s="136" t="s">
        <v>1087</v>
      </c>
      <c r="W10" s="136" t="s">
        <v>1814</v>
      </c>
      <c r="X10" s="158">
        <v>10</v>
      </c>
      <c r="Z10" s="27" t="s">
        <v>1526</v>
      </c>
      <c r="AA10" s="136" t="s">
        <v>1816</v>
      </c>
      <c r="AD10" s="136" t="s">
        <v>1534</v>
      </c>
      <c r="AE10" s="156">
        <v>0.57999999999999996</v>
      </c>
      <c r="AF10" s="136">
        <v>0.35</v>
      </c>
      <c r="AI10" s="136" t="s">
        <v>1818</v>
      </c>
    </row>
    <row r="11" spans="1:35" ht="225">
      <c r="A11" s="27" t="s">
        <v>213</v>
      </c>
      <c r="B11" s="27">
        <v>2002</v>
      </c>
      <c r="C11" s="28" t="s">
        <v>214</v>
      </c>
      <c r="D11" s="28" t="s">
        <v>2037</v>
      </c>
      <c r="E11" s="27" t="s">
        <v>2122</v>
      </c>
      <c r="F11" s="30" t="s">
        <v>87</v>
      </c>
      <c r="G11" s="139" t="s">
        <v>1880</v>
      </c>
      <c r="K11" s="139"/>
      <c r="N11" s="139"/>
      <c r="O11" s="139"/>
      <c r="P11" s="139" t="s">
        <v>95</v>
      </c>
      <c r="Q11" s="136" t="s">
        <v>2048</v>
      </c>
      <c r="R11" s="136" t="s">
        <v>1929</v>
      </c>
      <c r="S11" s="139" t="s">
        <v>2020</v>
      </c>
      <c r="T11" s="136" t="s">
        <v>2093</v>
      </c>
      <c r="U11" s="136">
        <v>1</v>
      </c>
      <c r="V11" s="136" t="s">
        <v>1087</v>
      </c>
      <c r="AA11" s="27" t="s">
        <v>1270</v>
      </c>
      <c r="AE11" s="156"/>
    </row>
    <row r="12" spans="1:35" ht="225">
      <c r="A12" s="27" t="s">
        <v>213</v>
      </c>
      <c r="B12" s="27">
        <v>2002</v>
      </c>
      <c r="C12" s="28" t="s">
        <v>214</v>
      </c>
      <c r="D12" s="28" t="s">
        <v>2037</v>
      </c>
      <c r="E12" s="27" t="s">
        <v>2123</v>
      </c>
      <c r="F12" s="30" t="s">
        <v>87</v>
      </c>
      <c r="G12" s="139" t="s">
        <v>1880</v>
      </c>
      <c r="K12" s="139"/>
      <c r="N12" s="139"/>
      <c r="O12" s="139"/>
      <c r="P12" s="139" t="s">
        <v>95</v>
      </c>
      <c r="Q12" s="136" t="s">
        <v>2048</v>
      </c>
      <c r="R12" s="136" t="s">
        <v>1929</v>
      </c>
      <c r="S12" s="139" t="s">
        <v>2020</v>
      </c>
      <c r="T12" s="136" t="s">
        <v>2093</v>
      </c>
      <c r="U12" s="136">
        <v>1</v>
      </c>
      <c r="V12" s="136" t="s">
        <v>1087</v>
      </c>
      <c r="AA12" s="27" t="s">
        <v>1270</v>
      </c>
      <c r="AE12" s="156"/>
    </row>
    <row r="13" spans="1:35" ht="225">
      <c r="A13" s="27" t="s">
        <v>213</v>
      </c>
      <c r="B13" s="27">
        <v>2002</v>
      </c>
      <c r="C13" s="28" t="s">
        <v>214</v>
      </c>
      <c r="D13" s="28" t="s">
        <v>2035</v>
      </c>
      <c r="E13" s="27" t="s">
        <v>2124</v>
      </c>
      <c r="F13" s="30" t="s">
        <v>87</v>
      </c>
      <c r="G13" s="139" t="s">
        <v>1880</v>
      </c>
      <c r="K13" s="139"/>
      <c r="N13" s="139"/>
      <c r="O13" s="139"/>
      <c r="P13" s="139" t="s">
        <v>95</v>
      </c>
      <c r="Q13" s="136" t="s">
        <v>2048</v>
      </c>
      <c r="R13" s="136" t="s">
        <v>1929</v>
      </c>
      <c r="S13" s="139" t="s">
        <v>2020</v>
      </c>
      <c r="T13" s="136" t="s">
        <v>2093</v>
      </c>
      <c r="U13" s="136">
        <v>1</v>
      </c>
      <c r="V13" s="136" t="s">
        <v>1087</v>
      </c>
      <c r="AA13" s="27" t="s">
        <v>1270</v>
      </c>
      <c r="AE13" s="156"/>
    </row>
    <row r="14" spans="1:35" ht="350">
      <c r="A14" s="27" t="s">
        <v>310</v>
      </c>
      <c r="B14" s="28">
        <v>2022</v>
      </c>
      <c r="C14" s="28" t="s">
        <v>311</v>
      </c>
      <c r="D14" s="28" t="s">
        <v>2074</v>
      </c>
      <c r="E14" s="28" t="s">
        <v>49</v>
      </c>
      <c r="F14" s="30" t="s">
        <v>87</v>
      </c>
      <c r="G14" s="136" t="s">
        <v>1614</v>
      </c>
      <c r="H14" s="136" t="s">
        <v>1616</v>
      </c>
      <c r="I14" s="136" t="s">
        <v>2043</v>
      </c>
      <c r="J14" s="136" t="s">
        <v>87</v>
      </c>
      <c r="K14" s="136" t="s">
        <v>1615</v>
      </c>
      <c r="L14" s="136" t="s">
        <v>1615</v>
      </c>
      <c r="P14" s="136" t="s">
        <v>95</v>
      </c>
      <c r="Q14" s="27" t="s">
        <v>2048</v>
      </c>
      <c r="R14" s="136" t="s">
        <v>1624</v>
      </c>
      <c r="S14" s="136" t="s">
        <v>2021</v>
      </c>
      <c r="T14" s="136" t="s">
        <v>2091</v>
      </c>
      <c r="V14" s="136" t="s">
        <v>1086</v>
      </c>
      <c r="W14" s="136" t="s">
        <v>1630</v>
      </c>
      <c r="X14" s="158">
        <v>10</v>
      </c>
      <c r="Z14" s="136" t="s">
        <v>1633</v>
      </c>
      <c r="AA14" s="136" t="s">
        <v>538</v>
      </c>
      <c r="AB14" s="136" t="s">
        <v>1634</v>
      </c>
      <c r="AD14" s="138">
        <v>0.40500000000000003</v>
      </c>
      <c r="AE14" s="156">
        <v>40.5</v>
      </c>
      <c r="AF14" s="138"/>
      <c r="AG14" s="137" t="s">
        <v>411</v>
      </c>
    </row>
    <row r="15" spans="1:35" ht="350">
      <c r="A15" s="27" t="s">
        <v>310</v>
      </c>
      <c r="B15" s="28">
        <v>2022</v>
      </c>
      <c r="C15" s="28" t="s">
        <v>311</v>
      </c>
      <c r="D15" s="28" t="s">
        <v>2074</v>
      </c>
      <c r="E15" s="28" t="s">
        <v>49</v>
      </c>
      <c r="F15" s="30" t="s">
        <v>87</v>
      </c>
      <c r="G15" s="136" t="s">
        <v>1614</v>
      </c>
      <c r="H15" s="136" t="s">
        <v>1618</v>
      </c>
      <c r="I15" s="136" t="s">
        <v>2043</v>
      </c>
      <c r="J15" s="136" t="s">
        <v>87</v>
      </c>
      <c r="K15" s="136" t="s">
        <v>1615</v>
      </c>
      <c r="L15" s="136" t="s">
        <v>1615</v>
      </c>
      <c r="P15" s="136" t="s">
        <v>95</v>
      </c>
      <c r="Q15" s="27" t="s">
        <v>2048</v>
      </c>
      <c r="R15" s="136" t="s">
        <v>1624</v>
      </c>
      <c r="S15" s="136" t="s">
        <v>2021</v>
      </c>
      <c r="T15" s="136" t="s">
        <v>2091</v>
      </c>
      <c r="V15" s="136" t="s">
        <v>1086</v>
      </c>
      <c r="W15" s="136" t="s">
        <v>1630</v>
      </c>
      <c r="X15" s="158">
        <v>10</v>
      </c>
      <c r="Z15" s="136" t="s">
        <v>1633</v>
      </c>
      <c r="AA15" s="136" t="s">
        <v>538</v>
      </c>
      <c r="AB15" s="136" t="s">
        <v>1634</v>
      </c>
      <c r="AD15" s="138">
        <v>0.28899999999999998</v>
      </c>
      <c r="AE15" s="156">
        <v>28.9</v>
      </c>
      <c r="AF15" s="138"/>
    </row>
    <row r="16" spans="1:35" ht="350">
      <c r="A16" s="27" t="s">
        <v>310</v>
      </c>
      <c r="B16" s="28">
        <v>2022</v>
      </c>
      <c r="C16" s="28" t="s">
        <v>311</v>
      </c>
      <c r="D16" s="28" t="s">
        <v>2074</v>
      </c>
      <c r="E16" s="28" t="s">
        <v>49</v>
      </c>
      <c r="F16" s="30" t="s">
        <v>87</v>
      </c>
      <c r="G16" s="136" t="s">
        <v>1614</v>
      </c>
      <c r="H16" s="136" t="s">
        <v>1991</v>
      </c>
      <c r="I16" s="136" t="s">
        <v>2043</v>
      </c>
      <c r="J16" s="136" t="s">
        <v>87</v>
      </c>
      <c r="K16" s="136" t="s">
        <v>1615</v>
      </c>
      <c r="L16" s="136" t="s">
        <v>1615</v>
      </c>
      <c r="P16" s="136" t="s">
        <v>95</v>
      </c>
      <c r="Q16" s="27" t="s">
        <v>2048</v>
      </c>
      <c r="R16" s="136" t="s">
        <v>1624</v>
      </c>
      <c r="S16" s="136" t="s">
        <v>2021</v>
      </c>
      <c r="T16" s="136" t="s">
        <v>2091</v>
      </c>
      <c r="V16" s="136" t="s">
        <v>1086</v>
      </c>
      <c r="W16" s="136" t="s">
        <v>1630</v>
      </c>
      <c r="X16" s="158">
        <v>10</v>
      </c>
      <c r="Y16" s="136" t="s">
        <v>2053</v>
      </c>
      <c r="Z16" s="136" t="s">
        <v>1632</v>
      </c>
      <c r="AA16" s="136" t="s">
        <v>1631</v>
      </c>
      <c r="AB16" s="136" t="s">
        <v>1634</v>
      </c>
      <c r="AD16" s="138">
        <v>0.113</v>
      </c>
      <c r="AE16" s="156">
        <v>11.3</v>
      </c>
      <c r="AF16" s="138"/>
    </row>
    <row r="17" spans="1:35" ht="350">
      <c r="A17" s="27" t="s">
        <v>310</v>
      </c>
      <c r="B17" s="28">
        <v>2022</v>
      </c>
      <c r="C17" s="28" t="s">
        <v>311</v>
      </c>
      <c r="D17" s="28" t="s">
        <v>2074</v>
      </c>
      <c r="E17" s="28" t="s">
        <v>49</v>
      </c>
      <c r="F17" s="30" t="s">
        <v>87</v>
      </c>
      <c r="G17" s="136" t="s">
        <v>1614</v>
      </c>
      <c r="H17" s="136" t="s">
        <v>1991</v>
      </c>
      <c r="I17" s="136" t="s">
        <v>2043</v>
      </c>
      <c r="J17" s="136" t="s">
        <v>87</v>
      </c>
      <c r="K17" s="136" t="s">
        <v>1615</v>
      </c>
      <c r="L17" s="136" t="s">
        <v>1615</v>
      </c>
      <c r="P17" s="136" t="s">
        <v>95</v>
      </c>
      <c r="Q17" s="27" t="s">
        <v>2048</v>
      </c>
      <c r="R17" s="136" t="s">
        <v>1624</v>
      </c>
      <c r="S17" s="136" t="s">
        <v>2021</v>
      </c>
      <c r="T17" s="136" t="s">
        <v>2091</v>
      </c>
      <c r="V17" s="136" t="s">
        <v>2126</v>
      </c>
      <c r="W17" s="136" t="s">
        <v>1627</v>
      </c>
      <c r="X17" s="158">
        <v>10</v>
      </c>
      <c r="Y17" s="136" t="s">
        <v>2053</v>
      </c>
      <c r="Z17" s="136" t="s">
        <v>1632</v>
      </c>
      <c r="AA17" s="136" t="s">
        <v>1631</v>
      </c>
      <c r="AB17" s="136" t="s">
        <v>1634</v>
      </c>
      <c r="AD17" s="136" t="s">
        <v>1636</v>
      </c>
      <c r="AE17" s="156">
        <v>9.5999999999999992E-3</v>
      </c>
    </row>
    <row r="18" spans="1:35" ht="350">
      <c r="A18" s="27" t="s">
        <v>310</v>
      </c>
      <c r="B18" s="28">
        <v>2022</v>
      </c>
      <c r="C18" s="28" t="s">
        <v>311</v>
      </c>
      <c r="D18" s="28" t="s">
        <v>2074</v>
      </c>
      <c r="E18" s="28" t="s">
        <v>49</v>
      </c>
      <c r="F18" s="30" t="s">
        <v>87</v>
      </c>
      <c r="G18" s="136" t="s">
        <v>1614</v>
      </c>
      <c r="H18" s="136" t="s">
        <v>1620</v>
      </c>
      <c r="I18" s="136" t="s">
        <v>1681</v>
      </c>
      <c r="J18" s="136" t="s">
        <v>87</v>
      </c>
      <c r="K18" s="136" t="s">
        <v>1615</v>
      </c>
      <c r="L18" s="136" t="s">
        <v>1615</v>
      </c>
      <c r="P18" s="136" t="s">
        <v>95</v>
      </c>
      <c r="Q18" s="27" t="s">
        <v>2048</v>
      </c>
      <c r="R18" s="136" t="s">
        <v>1624</v>
      </c>
      <c r="S18" s="136" t="s">
        <v>2021</v>
      </c>
      <c r="T18" s="136" t="s">
        <v>2091</v>
      </c>
      <c r="V18" s="136" t="s">
        <v>1086</v>
      </c>
      <c r="W18" s="136" t="s">
        <v>1630</v>
      </c>
      <c r="X18" s="158">
        <v>10</v>
      </c>
      <c r="Z18" s="136" t="s">
        <v>1633</v>
      </c>
      <c r="AA18" s="136" t="s">
        <v>538</v>
      </c>
      <c r="AB18" s="136" t="s">
        <v>1634</v>
      </c>
      <c r="AD18" s="138">
        <v>9.1999999999999998E-2</v>
      </c>
      <c r="AE18" s="156">
        <v>9.1999999999999993</v>
      </c>
      <c r="AF18" s="138"/>
    </row>
    <row r="19" spans="1:35" ht="350">
      <c r="A19" s="27" t="s">
        <v>310</v>
      </c>
      <c r="B19" s="28">
        <v>2022</v>
      </c>
      <c r="C19" s="28" t="s">
        <v>311</v>
      </c>
      <c r="D19" s="28" t="s">
        <v>2074</v>
      </c>
      <c r="E19" s="28" t="s">
        <v>49</v>
      </c>
      <c r="F19" s="30" t="s">
        <v>87</v>
      </c>
      <c r="G19" s="136" t="s">
        <v>1614</v>
      </c>
      <c r="H19" s="136" t="s">
        <v>1620</v>
      </c>
      <c r="I19" s="136" t="s">
        <v>1681</v>
      </c>
      <c r="J19" s="136" t="s">
        <v>87</v>
      </c>
      <c r="K19" s="136" t="s">
        <v>1615</v>
      </c>
      <c r="L19" s="136" t="s">
        <v>1615</v>
      </c>
      <c r="P19" s="136" t="s">
        <v>95</v>
      </c>
      <c r="Q19" s="27" t="s">
        <v>2048</v>
      </c>
      <c r="R19" s="136" t="s">
        <v>1624</v>
      </c>
      <c r="S19" s="136" t="s">
        <v>2021</v>
      </c>
      <c r="T19" s="136" t="s">
        <v>2091</v>
      </c>
      <c r="V19" s="136" t="s">
        <v>2126</v>
      </c>
      <c r="W19" s="136" t="s">
        <v>1627</v>
      </c>
      <c r="X19" s="158">
        <v>10</v>
      </c>
      <c r="Z19" s="136" t="s">
        <v>1633</v>
      </c>
      <c r="AA19" s="136" t="s">
        <v>538</v>
      </c>
      <c r="AB19" s="136" t="s">
        <v>1634</v>
      </c>
      <c r="AD19" s="138">
        <v>0.253</v>
      </c>
      <c r="AE19" s="156">
        <v>25.3</v>
      </c>
      <c r="AF19" s="138"/>
    </row>
    <row r="20" spans="1:35" ht="350">
      <c r="A20" s="27" t="s">
        <v>310</v>
      </c>
      <c r="B20" s="28">
        <v>2022</v>
      </c>
      <c r="C20" s="28" t="s">
        <v>311</v>
      </c>
      <c r="D20" s="28" t="s">
        <v>2074</v>
      </c>
      <c r="E20" s="28" t="s">
        <v>49</v>
      </c>
      <c r="F20" s="30" t="s">
        <v>87</v>
      </c>
      <c r="G20" s="136" t="s">
        <v>1614</v>
      </c>
      <c r="H20" s="136" t="s">
        <v>1620</v>
      </c>
      <c r="I20" s="136" t="s">
        <v>1681</v>
      </c>
      <c r="J20" s="136" t="s">
        <v>87</v>
      </c>
      <c r="K20" s="136" t="s">
        <v>1615</v>
      </c>
      <c r="L20" s="136" t="s">
        <v>1615</v>
      </c>
      <c r="P20" s="136" t="s">
        <v>95</v>
      </c>
      <c r="Q20" s="27" t="s">
        <v>2048</v>
      </c>
      <c r="R20" s="136" t="s">
        <v>1624</v>
      </c>
      <c r="S20" s="136" t="s">
        <v>2021</v>
      </c>
      <c r="T20" s="136" t="s">
        <v>2091</v>
      </c>
      <c r="U20" s="136">
        <v>60</v>
      </c>
      <c r="V20" s="136" t="s">
        <v>1087</v>
      </c>
      <c r="W20" s="136" t="s">
        <v>1629</v>
      </c>
      <c r="X20" s="158">
        <v>10</v>
      </c>
      <c r="Z20" s="136" t="s">
        <v>1633</v>
      </c>
      <c r="AA20" s="136" t="s">
        <v>538</v>
      </c>
      <c r="AB20" s="136" t="s">
        <v>1634</v>
      </c>
      <c r="AD20" s="136" t="s">
        <v>1635</v>
      </c>
      <c r="AE20" s="156" t="s">
        <v>2064</v>
      </c>
    </row>
    <row r="21" spans="1:35" ht="350">
      <c r="A21" s="27" t="s">
        <v>310</v>
      </c>
      <c r="B21" s="28">
        <v>2022</v>
      </c>
      <c r="C21" s="28" t="s">
        <v>311</v>
      </c>
      <c r="D21" s="28" t="s">
        <v>2074</v>
      </c>
      <c r="E21" s="28" t="s">
        <v>49</v>
      </c>
      <c r="F21" s="30" t="s">
        <v>87</v>
      </c>
      <c r="G21" s="136" t="s">
        <v>1614</v>
      </c>
      <c r="H21" s="136" t="s">
        <v>294</v>
      </c>
      <c r="I21" s="136" t="s">
        <v>294</v>
      </c>
      <c r="J21" s="136" t="s">
        <v>95</v>
      </c>
      <c r="K21" s="136" t="s">
        <v>1615</v>
      </c>
      <c r="L21" s="136" t="s">
        <v>1615</v>
      </c>
      <c r="P21" s="136" t="s">
        <v>95</v>
      </c>
      <c r="Q21" s="27" t="s">
        <v>2048</v>
      </c>
      <c r="R21" s="136" t="s">
        <v>1624</v>
      </c>
      <c r="S21" s="136" t="s">
        <v>2021</v>
      </c>
      <c r="T21" s="136" t="s">
        <v>2091</v>
      </c>
      <c r="V21" s="136" t="s">
        <v>1086</v>
      </c>
      <c r="W21" s="136" t="s">
        <v>1628</v>
      </c>
      <c r="X21" s="158">
        <v>10</v>
      </c>
      <c r="Z21" s="136" t="s">
        <v>1633</v>
      </c>
      <c r="AA21" s="136" t="s">
        <v>538</v>
      </c>
      <c r="AB21" s="136" t="s">
        <v>1634</v>
      </c>
      <c r="AD21" s="136" t="s">
        <v>1635</v>
      </c>
      <c r="AE21" s="156" t="s">
        <v>2064</v>
      </c>
    </row>
    <row r="22" spans="1:35" ht="350">
      <c r="A22" s="27" t="s">
        <v>310</v>
      </c>
      <c r="B22" s="28">
        <v>2022</v>
      </c>
      <c r="C22" s="28" t="s">
        <v>311</v>
      </c>
      <c r="D22" s="28" t="s">
        <v>2074</v>
      </c>
      <c r="E22" s="28" t="s">
        <v>49</v>
      </c>
      <c r="F22" s="30" t="s">
        <v>87</v>
      </c>
      <c r="G22" s="136" t="s">
        <v>1614</v>
      </c>
      <c r="H22" s="136" t="s">
        <v>294</v>
      </c>
      <c r="I22" s="136" t="s">
        <v>294</v>
      </c>
      <c r="J22" s="136" t="s">
        <v>95</v>
      </c>
      <c r="K22" s="136" t="s">
        <v>1615</v>
      </c>
      <c r="L22" s="136" t="s">
        <v>1615</v>
      </c>
      <c r="P22" s="136" t="s">
        <v>95</v>
      </c>
      <c r="Q22" s="27" t="s">
        <v>2048</v>
      </c>
      <c r="R22" s="136" t="s">
        <v>1624</v>
      </c>
      <c r="S22" s="136" t="s">
        <v>2021</v>
      </c>
      <c r="T22" s="136" t="s">
        <v>2091</v>
      </c>
      <c r="V22" s="136" t="s">
        <v>2126</v>
      </c>
      <c r="W22" s="136" t="s">
        <v>1627</v>
      </c>
      <c r="X22" s="158">
        <v>10</v>
      </c>
      <c r="Z22" s="136" t="s">
        <v>1633</v>
      </c>
      <c r="AA22" s="136" t="s">
        <v>538</v>
      </c>
      <c r="AB22" s="136" t="s">
        <v>1634</v>
      </c>
      <c r="AD22" s="138">
        <v>3.0000000000000001E-3</v>
      </c>
      <c r="AE22" s="156">
        <v>0.3</v>
      </c>
      <c r="AF22" s="138"/>
    </row>
    <row r="23" spans="1:35" ht="350">
      <c r="A23" s="27" t="s">
        <v>310</v>
      </c>
      <c r="B23" s="28">
        <v>2022</v>
      </c>
      <c r="C23" s="28" t="s">
        <v>311</v>
      </c>
      <c r="D23" s="28" t="s">
        <v>2074</v>
      </c>
      <c r="E23" s="28" t="s">
        <v>49</v>
      </c>
      <c r="F23" s="30" t="s">
        <v>87</v>
      </c>
      <c r="G23" s="136" t="s">
        <v>1614</v>
      </c>
      <c r="H23" s="136" t="s">
        <v>294</v>
      </c>
      <c r="I23" s="136" t="s">
        <v>294</v>
      </c>
      <c r="J23" s="136" t="s">
        <v>95</v>
      </c>
      <c r="K23" s="136" t="s">
        <v>1615</v>
      </c>
      <c r="L23" s="136" t="s">
        <v>1615</v>
      </c>
      <c r="P23" s="136" t="s">
        <v>95</v>
      </c>
      <c r="Q23" s="27" t="s">
        <v>2048</v>
      </c>
      <c r="R23" s="136" t="s">
        <v>1624</v>
      </c>
      <c r="S23" s="136" t="s">
        <v>2021</v>
      </c>
      <c r="T23" s="136" t="s">
        <v>2091</v>
      </c>
      <c r="U23" s="136">
        <v>60</v>
      </c>
      <c r="V23" s="136" t="s">
        <v>1087</v>
      </c>
      <c r="W23" s="136" t="s">
        <v>1626</v>
      </c>
      <c r="X23" s="158">
        <v>10</v>
      </c>
      <c r="Z23" s="136" t="s">
        <v>1633</v>
      </c>
      <c r="AA23" s="136" t="s">
        <v>538</v>
      </c>
      <c r="AB23" s="136" t="s">
        <v>1634</v>
      </c>
      <c r="AD23" s="138">
        <v>0.109</v>
      </c>
      <c r="AE23" s="156">
        <v>10.9</v>
      </c>
      <c r="AF23" s="138"/>
    </row>
    <row r="24" spans="1:35" ht="350">
      <c r="A24" s="27" t="s">
        <v>310</v>
      </c>
      <c r="B24" s="28">
        <v>2022</v>
      </c>
      <c r="C24" s="28" t="s">
        <v>311</v>
      </c>
      <c r="D24" s="28" t="s">
        <v>2074</v>
      </c>
      <c r="E24" s="28" t="s">
        <v>49</v>
      </c>
      <c r="F24" s="30" t="s">
        <v>87</v>
      </c>
      <c r="G24" s="136" t="s">
        <v>1614</v>
      </c>
      <c r="H24" s="136" t="s">
        <v>1615</v>
      </c>
      <c r="I24" s="136" t="s">
        <v>1615</v>
      </c>
      <c r="K24" s="136" t="s">
        <v>1615</v>
      </c>
      <c r="L24" s="136" t="s">
        <v>1615</v>
      </c>
      <c r="P24" s="136" t="s">
        <v>95</v>
      </c>
      <c r="Q24" s="27" t="s">
        <v>2048</v>
      </c>
      <c r="R24" s="136" t="s">
        <v>1624</v>
      </c>
      <c r="S24" s="136" t="s">
        <v>2021</v>
      </c>
      <c r="T24" s="136" t="s">
        <v>2091</v>
      </c>
      <c r="V24" s="136" t="s">
        <v>1086</v>
      </c>
      <c r="W24" s="136" t="s">
        <v>1625</v>
      </c>
      <c r="X24" s="158">
        <v>10</v>
      </c>
      <c r="Z24" s="136" t="s">
        <v>1633</v>
      </c>
      <c r="AA24" s="136" t="s">
        <v>538</v>
      </c>
      <c r="AB24" s="136" t="s">
        <v>1634</v>
      </c>
      <c r="AD24" s="138">
        <v>0.11700000000000001</v>
      </c>
      <c r="AE24" s="156">
        <v>11.7</v>
      </c>
      <c r="AF24" s="138"/>
    </row>
    <row r="25" spans="1:35" ht="200">
      <c r="A25" s="27" t="s">
        <v>242</v>
      </c>
      <c r="B25" s="27">
        <v>2009</v>
      </c>
      <c r="C25" s="28" t="s">
        <v>243</v>
      </c>
      <c r="D25" s="28" t="s">
        <v>2038</v>
      </c>
      <c r="E25" s="27" t="s">
        <v>640</v>
      </c>
      <c r="F25" s="30" t="s">
        <v>87</v>
      </c>
      <c r="G25" s="136" t="s">
        <v>1874</v>
      </c>
      <c r="H25" s="136" t="s">
        <v>1615</v>
      </c>
      <c r="K25" s="139" t="s">
        <v>1615</v>
      </c>
      <c r="N25" s="139"/>
      <c r="O25" s="139"/>
      <c r="P25" s="139" t="s">
        <v>95</v>
      </c>
      <c r="Q25" s="136" t="s">
        <v>2048</v>
      </c>
      <c r="R25" s="136" t="s">
        <v>1892</v>
      </c>
      <c r="S25" s="139" t="s">
        <v>2020</v>
      </c>
      <c r="T25" s="136" t="s">
        <v>2093</v>
      </c>
      <c r="U25" s="136">
        <v>2</v>
      </c>
      <c r="V25" s="136" t="s">
        <v>1087</v>
      </c>
      <c r="AA25" s="27" t="s">
        <v>503</v>
      </c>
      <c r="AE25" s="156"/>
    </row>
    <row r="26" spans="1:35" ht="125">
      <c r="A26" s="27" t="s">
        <v>242</v>
      </c>
      <c r="B26" s="27">
        <v>2009</v>
      </c>
      <c r="C26" s="28" t="s">
        <v>243</v>
      </c>
      <c r="D26" s="27" t="s">
        <v>2037</v>
      </c>
      <c r="E26" s="27" t="s">
        <v>2033</v>
      </c>
      <c r="F26" s="30" t="s">
        <v>87</v>
      </c>
      <c r="G26" s="136" t="s">
        <v>1874</v>
      </c>
      <c r="H26" s="136" t="s">
        <v>1615</v>
      </c>
      <c r="K26" s="139" t="s">
        <v>1615</v>
      </c>
      <c r="N26" s="139"/>
      <c r="O26" s="139"/>
      <c r="P26" s="139" t="s">
        <v>95</v>
      </c>
      <c r="Q26" s="136" t="s">
        <v>2048</v>
      </c>
      <c r="R26" s="136" t="s">
        <v>1643</v>
      </c>
      <c r="S26" s="139" t="s">
        <v>2020</v>
      </c>
      <c r="T26" s="136" t="s">
        <v>2093</v>
      </c>
      <c r="U26" s="136">
        <v>2</v>
      </c>
      <c r="V26" s="136" t="s">
        <v>1087</v>
      </c>
      <c r="AA26" s="27" t="s">
        <v>503</v>
      </c>
      <c r="AE26" s="156"/>
    </row>
    <row r="27" spans="1:35" ht="409.6">
      <c r="A27" s="27" t="s">
        <v>324</v>
      </c>
      <c r="B27" s="27">
        <v>2017</v>
      </c>
      <c r="C27" s="28" t="s">
        <v>325</v>
      </c>
      <c r="D27" s="28" t="s">
        <v>2037</v>
      </c>
      <c r="E27" s="27" t="s">
        <v>1961</v>
      </c>
      <c r="F27" s="30" t="s">
        <v>87</v>
      </c>
      <c r="G27" s="27" t="s">
        <v>1614</v>
      </c>
      <c r="H27" s="27" t="s">
        <v>1615</v>
      </c>
      <c r="I27" s="136" t="s">
        <v>1615</v>
      </c>
      <c r="J27" s="27"/>
      <c r="K27" s="27" t="s">
        <v>1937</v>
      </c>
      <c r="L27" s="136" t="s">
        <v>294</v>
      </c>
      <c r="M27" s="136" t="s">
        <v>95</v>
      </c>
      <c r="N27" s="27"/>
      <c r="O27" s="27"/>
      <c r="P27" s="136" t="s">
        <v>95</v>
      </c>
      <c r="Q27" s="27" t="s">
        <v>2048</v>
      </c>
      <c r="R27" s="27" t="s">
        <v>1934</v>
      </c>
      <c r="S27" s="27" t="s">
        <v>2030</v>
      </c>
      <c r="T27" s="136" t="s">
        <v>2093</v>
      </c>
      <c r="V27" s="136" t="s">
        <v>1086</v>
      </c>
      <c r="W27" s="27" t="s">
        <v>1935</v>
      </c>
      <c r="X27" s="158">
        <v>1</v>
      </c>
      <c r="Y27" s="27"/>
      <c r="Z27" s="27" t="s">
        <v>1936</v>
      </c>
      <c r="AA27" s="27" t="s">
        <v>538</v>
      </c>
      <c r="AB27" s="27"/>
      <c r="AC27" s="27"/>
      <c r="AD27" s="27"/>
      <c r="AE27" s="157"/>
      <c r="AF27" s="27"/>
      <c r="AG27" s="27" t="s">
        <v>1942</v>
      </c>
      <c r="AH27" s="27" t="s">
        <v>1943</v>
      </c>
      <c r="AI27" s="27" t="s">
        <v>1941</v>
      </c>
    </row>
    <row r="28" spans="1:35" ht="409.6">
      <c r="A28" s="27" t="s">
        <v>324</v>
      </c>
      <c r="B28" s="27">
        <v>2017</v>
      </c>
      <c r="C28" s="28" t="s">
        <v>325</v>
      </c>
      <c r="D28" s="28" t="s">
        <v>2038</v>
      </c>
      <c r="E28" s="27" t="s">
        <v>640</v>
      </c>
      <c r="F28" s="30" t="s">
        <v>87</v>
      </c>
      <c r="G28" s="27" t="s">
        <v>1614</v>
      </c>
      <c r="H28" s="27" t="s">
        <v>1615</v>
      </c>
      <c r="I28" s="136" t="s">
        <v>1615</v>
      </c>
      <c r="J28" s="27"/>
      <c r="K28" s="27" t="s">
        <v>1937</v>
      </c>
      <c r="L28" s="136" t="s">
        <v>294</v>
      </c>
      <c r="M28" s="136" t="s">
        <v>95</v>
      </c>
      <c r="N28" s="27"/>
      <c r="O28" s="27"/>
      <c r="P28" s="136" t="s">
        <v>95</v>
      </c>
      <c r="Q28" s="27" t="s">
        <v>2048</v>
      </c>
      <c r="R28" s="27" t="s">
        <v>1934</v>
      </c>
      <c r="S28" s="27" t="s">
        <v>2030</v>
      </c>
      <c r="T28" s="136" t="s">
        <v>2093</v>
      </c>
      <c r="V28" s="136" t="s">
        <v>1086</v>
      </c>
      <c r="W28" s="27" t="s">
        <v>1935</v>
      </c>
      <c r="X28" s="158">
        <v>1</v>
      </c>
      <c r="Y28" s="27"/>
      <c r="Z28" s="27" t="s">
        <v>1936</v>
      </c>
      <c r="AA28" s="27" t="s">
        <v>538</v>
      </c>
      <c r="AB28" s="27"/>
      <c r="AC28" s="27"/>
      <c r="AD28" s="27"/>
      <c r="AE28" s="157"/>
      <c r="AF28" s="27"/>
      <c r="AG28" s="27" t="s">
        <v>1942</v>
      </c>
      <c r="AH28" s="27" t="s">
        <v>1943</v>
      </c>
      <c r="AI28" s="27" t="s">
        <v>1941</v>
      </c>
    </row>
    <row r="29" spans="1:35" ht="409.6">
      <c r="A29" s="27" t="s">
        <v>324</v>
      </c>
      <c r="B29" s="27">
        <v>2017</v>
      </c>
      <c r="C29" s="28" t="s">
        <v>325</v>
      </c>
      <c r="D29" s="28" t="s">
        <v>2037</v>
      </c>
      <c r="E29" s="27" t="s">
        <v>1963</v>
      </c>
      <c r="F29" s="30" t="s">
        <v>87</v>
      </c>
      <c r="G29" s="27" t="s">
        <v>1614</v>
      </c>
      <c r="H29" s="27" t="s">
        <v>1615</v>
      </c>
      <c r="I29" s="136" t="s">
        <v>1615</v>
      </c>
      <c r="J29" s="27"/>
      <c r="K29" s="27" t="s">
        <v>1937</v>
      </c>
      <c r="L29" s="136" t="s">
        <v>294</v>
      </c>
      <c r="M29" s="136" t="s">
        <v>95</v>
      </c>
      <c r="N29" s="27"/>
      <c r="O29" s="27"/>
      <c r="P29" s="136" t="s">
        <v>95</v>
      </c>
      <c r="Q29" s="27" t="s">
        <v>2048</v>
      </c>
      <c r="R29" s="27" t="s">
        <v>1934</v>
      </c>
      <c r="S29" s="27" t="s">
        <v>2030</v>
      </c>
      <c r="T29" s="136" t="s">
        <v>2093</v>
      </c>
      <c r="V29" s="136" t="s">
        <v>1086</v>
      </c>
      <c r="W29" s="27" t="s">
        <v>1935</v>
      </c>
      <c r="X29" s="158">
        <v>1</v>
      </c>
      <c r="Y29" s="27"/>
      <c r="Z29" s="27" t="s">
        <v>1936</v>
      </c>
      <c r="AA29" s="27" t="s">
        <v>538</v>
      </c>
      <c r="AB29" s="27"/>
      <c r="AC29" s="27"/>
      <c r="AD29" s="27"/>
      <c r="AE29" s="157"/>
      <c r="AF29" s="27"/>
      <c r="AG29" s="27" t="s">
        <v>1942</v>
      </c>
      <c r="AH29" s="27" t="s">
        <v>1943</v>
      </c>
      <c r="AI29" s="27" t="s">
        <v>1941</v>
      </c>
    </row>
    <row r="30" spans="1:35" ht="409.6">
      <c r="A30" s="27" t="s">
        <v>324</v>
      </c>
      <c r="B30" s="27">
        <v>2017</v>
      </c>
      <c r="C30" s="28" t="s">
        <v>325</v>
      </c>
      <c r="D30" s="28" t="s">
        <v>2038</v>
      </c>
      <c r="E30" s="27" t="s">
        <v>1964</v>
      </c>
      <c r="F30" s="30" t="s">
        <v>87</v>
      </c>
      <c r="G30" s="27" t="s">
        <v>1614</v>
      </c>
      <c r="H30" s="27" t="s">
        <v>1615</v>
      </c>
      <c r="I30" s="136" t="s">
        <v>1615</v>
      </c>
      <c r="J30" s="27"/>
      <c r="K30" s="27" t="s">
        <v>1937</v>
      </c>
      <c r="L30" s="136" t="s">
        <v>294</v>
      </c>
      <c r="M30" s="136" t="s">
        <v>95</v>
      </c>
      <c r="N30" s="27"/>
      <c r="O30" s="27"/>
      <c r="P30" s="136" t="s">
        <v>95</v>
      </c>
      <c r="Q30" s="27" t="s">
        <v>2048</v>
      </c>
      <c r="R30" s="27" t="s">
        <v>1934</v>
      </c>
      <c r="S30" s="27" t="s">
        <v>2030</v>
      </c>
      <c r="T30" s="136" t="s">
        <v>2093</v>
      </c>
      <c r="V30" s="136" t="s">
        <v>1086</v>
      </c>
      <c r="W30" s="27" t="s">
        <v>1935</v>
      </c>
      <c r="X30" s="158">
        <v>1</v>
      </c>
      <c r="Y30" s="27"/>
      <c r="Z30" s="27" t="s">
        <v>1936</v>
      </c>
      <c r="AA30" s="27" t="s">
        <v>538</v>
      </c>
      <c r="AB30" s="27"/>
      <c r="AC30" s="27"/>
      <c r="AD30" s="27"/>
      <c r="AE30" s="157"/>
      <c r="AF30" s="27"/>
      <c r="AG30" s="27" t="s">
        <v>1942</v>
      </c>
      <c r="AH30" s="27" t="s">
        <v>1943</v>
      </c>
      <c r="AI30" s="27" t="s">
        <v>1941</v>
      </c>
    </row>
    <row r="31" spans="1:35" ht="409.6">
      <c r="A31" s="27" t="s">
        <v>324</v>
      </c>
      <c r="B31" s="27">
        <v>2017</v>
      </c>
      <c r="C31" s="28" t="s">
        <v>325</v>
      </c>
      <c r="D31" s="28" t="s">
        <v>2037</v>
      </c>
      <c r="E31" s="27" t="s">
        <v>1961</v>
      </c>
      <c r="F31" s="30" t="s">
        <v>87</v>
      </c>
      <c r="G31" s="27" t="s">
        <v>1614</v>
      </c>
      <c r="H31" s="27" t="s">
        <v>1615</v>
      </c>
      <c r="I31" s="136" t="s">
        <v>1615</v>
      </c>
      <c r="J31" s="27"/>
      <c r="K31" s="27" t="s">
        <v>1937</v>
      </c>
      <c r="L31" s="136" t="s">
        <v>294</v>
      </c>
      <c r="M31" s="136" t="s">
        <v>95</v>
      </c>
      <c r="N31" s="27"/>
      <c r="O31" s="27"/>
      <c r="P31" s="136" t="s">
        <v>95</v>
      </c>
      <c r="Q31" s="27" t="s">
        <v>2048</v>
      </c>
      <c r="R31" s="27" t="s">
        <v>1934</v>
      </c>
      <c r="S31" s="27" t="s">
        <v>2030</v>
      </c>
      <c r="T31" s="136" t="s">
        <v>2093</v>
      </c>
      <c r="U31" s="136">
        <v>15</v>
      </c>
      <c r="V31" s="136" t="s">
        <v>1087</v>
      </c>
      <c r="W31" s="27" t="s">
        <v>1935</v>
      </c>
      <c r="X31" s="158">
        <v>1</v>
      </c>
      <c r="Y31" s="27"/>
      <c r="Z31" s="27" t="s">
        <v>1936</v>
      </c>
      <c r="AA31" s="27" t="s">
        <v>538</v>
      </c>
      <c r="AB31" s="27"/>
      <c r="AC31" s="27"/>
      <c r="AD31" s="27"/>
      <c r="AE31" s="157"/>
      <c r="AF31" s="27"/>
      <c r="AG31" s="27"/>
      <c r="AH31" s="27"/>
      <c r="AI31" s="27" t="s">
        <v>1941</v>
      </c>
    </row>
    <row r="32" spans="1:35" ht="409.6">
      <c r="A32" s="27" t="s">
        <v>324</v>
      </c>
      <c r="B32" s="27">
        <v>2017</v>
      </c>
      <c r="C32" s="28" t="s">
        <v>325</v>
      </c>
      <c r="D32" s="28" t="s">
        <v>2038</v>
      </c>
      <c r="E32" s="27" t="s">
        <v>640</v>
      </c>
      <c r="F32" s="30" t="s">
        <v>87</v>
      </c>
      <c r="G32" s="27" t="s">
        <v>1614</v>
      </c>
      <c r="H32" s="27" t="s">
        <v>1615</v>
      </c>
      <c r="I32" s="136" t="s">
        <v>1615</v>
      </c>
      <c r="J32" s="27"/>
      <c r="K32" s="27" t="s">
        <v>1937</v>
      </c>
      <c r="L32" s="136" t="s">
        <v>294</v>
      </c>
      <c r="M32" s="136" t="s">
        <v>95</v>
      </c>
      <c r="N32" s="27"/>
      <c r="O32" s="27"/>
      <c r="P32" s="136" t="s">
        <v>95</v>
      </c>
      <c r="Q32" s="27" t="s">
        <v>2048</v>
      </c>
      <c r="R32" s="27" t="s">
        <v>1934</v>
      </c>
      <c r="S32" s="27" t="s">
        <v>2030</v>
      </c>
      <c r="T32" s="136" t="s">
        <v>2093</v>
      </c>
      <c r="U32" s="136">
        <v>15</v>
      </c>
      <c r="V32" s="136" t="s">
        <v>1087</v>
      </c>
      <c r="W32" s="27" t="s">
        <v>1935</v>
      </c>
      <c r="X32" s="158">
        <v>1</v>
      </c>
      <c r="Y32" s="27"/>
      <c r="Z32" s="27" t="s">
        <v>1936</v>
      </c>
      <c r="AA32" s="27" t="s">
        <v>538</v>
      </c>
      <c r="AB32" s="27"/>
      <c r="AC32" s="27"/>
      <c r="AD32" s="27"/>
      <c r="AE32" s="157"/>
      <c r="AF32" s="27"/>
      <c r="AG32" s="27"/>
      <c r="AH32" s="27"/>
      <c r="AI32" s="27" t="s">
        <v>1941</v>
      </c>
    </row>
    <row r="33" spans="1:35" ht="409.6">
      <c r="A33" s="27" t="s">
        <v>324</v>
      </c>
      <c r="B33" s="27">
        <v>2017</v>
      </c>
      <c r="C33" s="28" t="s">
        <v>325</v>
      </c>
      <c r="D33" s="28" t="s">
        <v>2037</v>
      </c>
      <c r="E33" s="27" t="s">
        <v>1963</v>
      </c>
      <c r="F33" s="30" t="s">
        <v>87</v>
      </c>
      <c r="G33" s="27" t="s">
        <v>1614</v>
      </c>
      <c r="H33" s="27" t="s">
        <v>1615</v>
      </c>
      <c r="I33" s="136" t="s">
        <v>1615</v>
      </c>
      <c r="J33" s="27"/>
      <c r="K33" s="27" t="s">
        <v>1937</v>
      </c>
      <c r="L33" s="136" t="s">
        <v>294</v>
      </c>
      <c r="M33" s="136" t="s">
        <v>95</v>
      </c>
      <c r="N33" s="27"/>
      <c r="O33" s="27"/>
      <c r="P33" s="136" t="s">
        <v>95</v>
      </c>
      <c r="Q33" s="27" t="s">
        <v>2048</v>
      </c>
      <c r="R33" s="27" t="s">
        <v>1934</v>
      </c>
      <c r="S33" s="27" t="s">
        <v>2030</v>
      </c>
      <c r="T33" s="136" t="s">
        <v>2093</v>
      </c>
      <c r="U33" s="136">
        <v>15</v>
      </c>
      <c r="V33" s="136" t="s">
        <v>1087</v>
      </c>
      <c r="W33" s="27" t="s">
        <v>1935</v>
      </c>
      <c r="X33" s="158">
        <v>1</v>
      </c>
      <c r="Y33" s="27"/>
      <c r="Z33" s="27" t="s">
        <v>1936</v>
      </c>
      <c r="AA33" s="27" t="s">
        <v>538</v>
      </c>
      <c r="AB33" s="27"/>
      <c r="AC33" s="27"/>
      <c r="AD33" s="27"/>
      <c r="AE33" s="157"/>
      <c r="AF33" s="27"/>
      <c r="AG33" s="27"/>
      <c r="AH33" s="27"/>
      <c r="AI33" s="27" t="s">
        <v>1941</v>
      </c>
    </row>
    <row r="34" spans="1:35" ht="409.6">
      <c r="A34" s="27" t="s">
        <v>324</v>
      </c>
      <c r="B34" s="27">
        <v>2017</v>
      </c>
      <c r="C34" s="28" t="s">
        <v>325</v>
      </c>
      <c r="D34" s="28" t="s">
        <v>2038</v>
      </c>
      <c r="E34" s="27" t="s">
        <v>1964</v>
      </c>
      <c r="F34" s="30" t="s">
        <v>87</v>
      </c>
      <c r="G34" s="27" t="s">
        <v>1614</v>
      </c>
      <c r="H34" s="27" t="s">
        <v>1615</v>
      </c>
      <c r="I34" s="136" t="s">
        <v>1615</v>
      </c>
      <c r="J34" s="27"/>
      <c r="K34" s="27" t="s">
        <v>1937</v>
      </c>
      <c r="L34" s="136" t="s">
        <v>294</v>
      </c>
      <c r="M34" s="136" t="s">
        <v>95</v>
      </c>
      <c r="N34" s="27"/>
      <c r="O34" s="27"/>
      <c r="P34" s="136" t="s">
        <v>95</v>
      </c>
      <c r="Q34" s="27" t="s">
        <v>2048</v>
      </c>
      <c r="R34" s="27" t="s">
        <v>1934</v>
      </c>
      <c r="S34" s="27" t="s">
        <v>2030</v>
      </c>
      <c r="T34" s="136" t="s">
        <v>2093</v>
      </c>
      <c r="U34" s="136">
        <v>15</v>
      </c>
      <c r="V34" s="136" t="s">
        <v>1087</v>
      </c>
      <c r="W34" s="27" t="s">
        <v>1935</v>
      </c>
      <c r="X34" s="158">
        <v>1</v>
      </c>
      <c r="Y34" s="27"/>
      <c r="Z34" s="27" t="s">
        <v>1936</v>
      </c>
      <c r="AA34" s="27" t="s">
        <v>538</v>
      </c>
      <c r="AB34" s="27"/>
      <c r="AC34" s="27"/>
      <c r="AD34" s="27"/>
      <c r="AE34" s="157"/>
      <c r="AF34" s="27"/>
      <c r="AG34" s="27"/>
      <c r="AH34" s="27"/>
      <c r="AI34" s="27" t="s">
        <v>1941</v>
      </c>
    </row>
    <row r="35" spans="1:35" ht="409.6">
      <c r="A35" s="27" t="s">
        <v>324</v>
      </c>
      <c r="B35" s="27">
        <v>2017</v>
      </c>
      <c r="C35" s="28" t="s">
        <v>325</v>
      </c>
      <c r="D35" s="28" t="s">
        <v>2037</v>
      </c>
      <c r="E35" s="27" t="s">
        <v>1961</v>
      </c>
      <c r="F35" s="30" t="s">
        <v>87</v>
      </c>
      <c r="G35" s="27" t="s">
        <v>1614</v>
      </c>
      <c r="H35" s="27" t="s">
        <v>1937</v>
      </c>
      <c r="I35" s="136" t="s">
        <v>294</v>
      </c>
      <c r="J35" s="136" t="s">
        <v>95</v>
      </c>
      <c r="K35" s="27" t="s">
        <v>1615</v>
      </c>
      <c r="L35" s="136" t="s">
        <v>1615</v>
      </c>
      <c r="M35" s="27"/>
      <c r="N35" s="27"/>
      <c r="O35" s="27"/>
      <c r="P35" s="136" t="s">
        <v>95</v>
      </c>
      <c r="Q35" s="27" t="s">
        <v>2048</v>
      </c>
      <c r="R35" s="27" t="s">
        <v>1934</v>
      </c>
      <c r="S35" s="27" t="s">
        <v>2030</v>
      </c>
      <c r="T35" s="136" t="s">
        <v>2093</v>
      </c>
      <c r="V35" s="136" t="s">
        <v>1086</v>
      </c>
      <c r="W35" s="27" t="s">
        <v>1935</v>
      </c>
      <c r="X35" s="158">
        <v>1</v>
      </c>
      <c r="Y35" s="27"/>
      <c r="Z35" s="27" t="s">
        <v>1936</v>
      </c>
      <c r="AA35" s="27" t="s">
        <v>538</v>
      </c>
      <c r="AB35" s="27"/>
      <c r="AC35" s="27"/>
      <c r="AD35" s="27"/>
      <c r="AE35" s="157"/>
      <c r="AF35" s="27"/>
      <c r="AG35" s="27"/>
      <c r="AH35" s="27"/>
      <c r="AI35" s="27" t="s">
        <v>1940</v>
      </c>
    </row>
    <row r="36" spans="1:35" ht="409.6">
      <c r="A36" s="27" t="s">
        <v>324</v>
      </c>
      <c r="B36" s="27">
        <v>2017</v>
      </c>
      <c r="C36" s="28" t="s">
        <v>325</v>
      </c>
      <c r="D36" s="28" t="s">
        <v>2038</v>
      </c>
      <c r="E36" s="27" t="s">
        <v>640</v>
      </c>
      <c r="F36" s="30" t="s">
        <v>87</v>
      </c>
      <c r="G36" s="27" t="s">
        <v>1614</v>
      </c>
      <c r="H36" s="27" t="s">
        <v>1937</v>
      </c>
      <c r="I36" s="136" t="s">
        <v>294</v>
      </c>
      <c r="J36" s="136" t="s">
        <v>95</v>
      </c>
      <c r="K36" s="27" t="s">
        <v>1615</v>
      </c>
      <c r="L36" s="136" t="s">
        <v>1615</v>
      </c>
      <c r="M36" s="27"/>
      <c r="N36" s="27"/>
      <c r="O36" s="27"/>
      <c r="P36" s="136" t="s">
        <v>95</v>
      </c>
      <c r="Q36" s="27" t="s">
        <v>2048</v>
      </c>
      <c r="R36" s="27" t="s">
        <v>1934</v>
      </c>
      <c r="S36" s="27" t="s">
        <v>2030</v>
      </c>
      <c r="T36" s="136" t="s">
        <v>2093</v>
      </c>
      <c r="V36" s="136" t="s">
        <v>1086</v>
      </c>
      <c r="W36" s="27" t="s">
        <v>1935</v>
      </c>
      <c r="X36" s="158">
        <v>1</v>
      </c>
      <c r="Y36" s="27"/>
      <c r="Z36" s="27" t="s">
        <v>1936</v>
      </c>
      <c r="AA36" s="27" t="s">
        <v>538</v>
      </c>
      <c r="AB36" s="27"/>
      <c r="AC36" s="27"/>
      <c r="AD36" s="27"/>
      <c r="AE36" s="157"/>
      <c r="AF36" s="27"/>
      <c r="AG36" s="27"/>
      <c r="AH36" s="27"/>
      <c r="AI36" s="27" t="s">
        <v>1940</v>
      </c>
    </row>
    <row r="37" spans="1:35" ht="409.6">
      <c r="A37" s="27" t="s">
        <v>324</v>
      </c>
      <c r="B37" s="27">
        <v>2017</v>
      </c>
      <c r="C37" s="28" t="s">
        <v>325</v>
      </c>
      <c r="D37" s="28" t="s">
        <v>2037</v>
      </c>
      <c r="E37" s="27" t="s">
        <v>1963</v>
      </c>
      <c r="F37" s="30" t="s">
        <v>87</v>
      </c>
      <c r="G37" s="27" t="s">
        <v>1614</v>
      </c>
      <c r="H37" s="27" t="s">
        <v>1937</v>
      </c>
      <c r="I37" s="136" t="s">
        <v>294</v>
      </c>
      <c r="J37" s="136" t="s">
        <v>95</v>
      </c>
      <c r="K37" s="27" t="s">
        <v>1615</v>
      </c>
      <c r="L37" s="136" t="s">
        <v>1615</v>
      </c>
      <c r="M37" s="27"/>
      <c r="N37" s="27"/>
      <c r="O37" s="27"/>
      <c r="P37" s="136" t="s">
        <v>95</v>
      </c>
      <c r="Q37" s="27" t="s">
        <v>2048</v>
      </c>
      <c r="R37" s="27" t="s">
        <v>1934</v>
      </c>
      <c r="S37" s="27" t="s">
        <v>2030</v>
      </c>
      <c r="T37" s="136" t="s">
        <v>2093</v>
      </c>
      <c r="V37" s="136" t="s">
        <v>1086</v>
      </c>
      <c r="W37" s="27" t="s">
        <v>1935</v>
      </c>
      <c r="X37" s="158">
        <v>1</v>
      </c>
      <c r="Y37" s="27"/>
      <c r="Z37" s="27" t="s">
        <v>1936</v>
      </c>
      <c r="AA37" s="27" t="s">
        <v>538</v>
      </c>
      <c r="AB37" s="27"/>
      <c r="AC37" s="27"/>
      <c r="AD37" s="27"/>
      <c r="AE37" s="157"/>
      <c r="AF37" s="27"/>
      <c r="AG37" s="27"/>
      <c r="AH37" s="27"/>
      <c r="AI37" s="27" t="s">
        <v>1940</v>
      </c>
    </row>
    <row r="38" spans="1:35" ht="409.6">
      <c r="A38" s="27" t="s">
        <v>324</v>
      </c>
      <c r="B38" s="27">
        <v>2017</v>
      </c>
      <c r="C38" s="28" t="s">
        <v>325</v>
      </c>
      <c r="D38" s="28" t="s">
        <v>2038</v>
      </c>
      <c r="E38" s="27" t="s">
        <v>1964</v>
      </c>
      <c r="F38" s="30" t="s">
        <v>87</v>
      </c>
      <c r="G38" s="27" t="s">
        <v>1614</v>
      </c>
      <c r="H38" s="27" t="s">
        <v>1937</v>
      </c>
      <c r="I38" s="136" t="s">
        <v>294</v>
      </c>
      <c r="J38" s="136" t="s">
        <v>95</v>
      </c>
      <c r="K38" s="27" t="s">
        <v>1615</v>
      </c>
      <c r="L38" s="136" t="s">
        <v>1615</v>
      </c>
      <c r="M38" s="27"/>
      <c r="N38" s="27"/>
      <c r="O38" s="27"/>
      <c r="P38" s="136" t="s">
        <v>95</v>
      </c>
      <c r="Q38" s="27" t="s">
        <v>2048</v>
      </c>
      <c r="R38" s="27" t="s">
        <v>1934</v>
      </c>
      <c r="S38" s="27" t="s">
        <v>2030</v>
      </c>
      <c r="T38" s="136" t="s">
        <v>2093</v>
      </c>
      <c r="V38" s="136" t="s">
        <v>1086</v>
      </c>
      <c r="W38" s="27" t="s">
        <v>1935</v>
      </c>
      <c r="X38" s="158">
        <v>1</v>
      </c>
      <c r="Y38" s="27"/>
      <c r="Z38" s="27" t="s">
        <v>1936</v>
      </c>
      <c r="AA38" s="27" t="s">
        <v>538</v>
      </c>
      <c r="AB38" s="27"/>
      <c r="AC38" s="27"/>
      <c r="AD38" s="27"/>
      <c r="AE38" s="157"/>
      <c r="AF38" s="27"/>
      <c r="AG38" s="27"/>
      <c r="AH38" s="27"/>
      <c r="AI38" s="27" t="s">
        <v>1940</v>
      </c>
    </row>
    <row r="39" spans="1:35" ht="409.6">
      <c r="A39" s="27" t="s">
        <v>324</v>
      </c>
      <c r="B39" s="27">
        <v>2017</v>
      </c>
      <c r="C39" s="28" t="s">
        <v>325</v>
      </c>
      <c r="D39" s="28" t="s">
        <v>2037</v>
      </c>
      <c r="E39" s="27" t="s">
        <v>1961</v>
      </c>
      <c r="F39" s="30" t="s">
        <v>87</v>
      </c>
      <c r="G39" s="27" t="s">
        <v>1614</v>
      </c>
      <c r="H39" s="27" t="s">
        <v>1937</v>
      </c>
      <c r="I39" s="136" t="s">
        <v>294</v>
      </c>
      <c r="J39" s="136" t="s">
        <v>95</v>
      </c>
      <c r="K39" s="27" t="s">
        <v>1615</v>
      </c>
      <c r="L39" s="136" t="s">
        <v>1615</v>
      </c>
      <c r="M39" s="27"/>
      <c r="N39" s="27"/>
      <c r="O39" s="27"/>
      <c r="P39" s="136" t="s">
        <v>95</v>
      </c>
      <c r="Q39" s="27" t="s">
        <v>2048</v>
      </c>
      <c r="R39" s="27" t="s">
        <v>1934</v>
      </c>
      <c r="S39" s="27" t="s">
        <v>2030</v>
      </c>
      <c r="T39" s="136" t="s">
        <v>2093</v>
      </c>
      <c r="U39" s="136">
        <v>15</v>
      </c>
      <c r="V39" s="136" t="s">
        <v>1087</v>
      </c>
      <c r="W39" s="27" t="s">
        <v>1935</v>
      </c>
      <c r="X39" s="158">
        <v>1</v>
      </c>
      <c r="Y39" s="27"/>
      <c r="Z39" s="27" t="s">
        <v>1936</v>
      </c>
      <c r="AA39" s="27" t="s">
        <v>538</v>
      </c>
      <c r="AB39" s="27"/>
      <c r="AC39" s="27"/>
      <c r="AD39" s="27"/>
      <c r="AE39" s="157"/>
      <c r="AF39" s="27"/>
      <c r="AG39" s="27"/>
      <c r="AH39" s="27"/>
      <c r="AI39" s="27" t="s">
        <v>1939</v>
      </c>
    </row>
    <row r="40" spans="1:35" ht="409.6">
      <c r="A40" s="27" t="s">
        <v>324</v>
      </c>
      <c r="B40" s="27">
        <v>2017</v>
      </c>
      <c r="C40" s="28" t="s">
        <v>325</v>
      </c>
      <c r="D40" s="28" t="s">
        <v>2038</v>
      </c>
      <c r="E40" s="27" t="s">
        <v>640</v>
      </c>
      <c r="F40" s="30" t="s">
        <v>87</v>
      </c>
      <c r="G40" s="27" t="s">
        <v>1614</v>
      </c>
      <c r="H40" s="27" t="s">
        <v>1937</v>
      </c>
      <c r="I40" s="136" t="s">
        <v>294</v>
      </c>
      <c r="J40" s="136" t="s">
        <v>95</v>
      </c>
      <c r="K40" s="27" t="s">
        <v>1615</v>
      </c>
      <c r="L40" s="136" t="s">
        <v>1615</v>
      </c>
      <c r="M40" s="27"/>
      <c r="N40" s="27"/>
      <c r="O40" s="27"/>
      <c r="P40" s="136" t="s">
        <v>95</v>
      </c>
      <c r="Q40" s="27" t="s">
        <v>2048</v>
      </c>
      <c r="R40" s="27" t="s">
        <v>1934</v>
      </c>
      <c r="S40" s="27" t="s">
        <v>2030</v>
      </c>
      <c r="T40" s="136" t="s">
        <v>2093</v>
      </c>
      <c r="U40" s="136">
        <v>15</v>
      </c>
      <c r="V40" s="136" t="s">
        <v>1087</v>
      </c>
      <c r="W40" s="27" t="s">
        <v>1935</v>
      </c>
      <c r="X40" s="158">
        <v>1</v>
      </c>
      <c r="Y40" s="27"/>
      <c r="Z40" s="27" t="s">
        <v>1936</v>
      </c>
      <c r="AA40" s="27" t="s">
        <v>538</v>
      </c>
      <c r="AB40" s="27"/>
      <c r="AC40" s="27"/>
      <c r="AD40" s="27"/>
      <c r="AE40" s="157"/>
      <c r="AF40" s="27"/>
      <c r="AG40" s="27"/>
      <c r="AH40" s="27"/>
      <c r="AI40" s="27" t="s">
        <v>1939</v>
      </c>
    </row>
    <row r="41" spans="1:35" ht="409.6">
      <c r="A41" s="27" t="s">
        <v>324</v>
      </c>
      <c r="B41" s="27">
        <v>2017</v>
      </c>
      <c r="C41" s="28" t="s">
        <v>325</v>
      </c>
      <c r="D41" s="28" t="s">
        <v>2037</v>
      </c>
      <c r="E41" s="27" t="s">
        <v>1963</v>
      </c>
      <c r="F41" s="30" t="s">
        <v>87</v>
      </c>
      <c r="G41" s="27" t="s">
        <v>1614</v>
      </c>
      <c r="H41" s="27" t="s">
        <v>1937</v>
      </c>
      <c r="I41" s="136" t="s">
        <v>294</v>
      </c>
      <c r="J41" s="136" t="s">
        <v>95</v>
      </c>
      <c r="K41" s="27" t="s">
        <v>1615</v>
      </c>
      <c r="L41" s="136" t="s">
        <v>1615</v>
      </c>
      <c r="M41" s="27"/>
      <c r="N41" s="27"/>
      <c r="O41" s="27"/>
      <c r="P41" s="136" t="s">
        <v>95</v>
      </c>
      <c r="Q41" s="27" t="s">
        <v>2048</v>
      </c>
      <c r="R41" s="27" t="s">
        <v>1934</v>
      </c>
      <c r="S41" s="27" t="s">
        <v>2030</v>
      </c>
      <c r="T41" s="136" t="s">
        <v>2093</v>
      </c>
      <c r="U41" s="136">
        <v>15</v>
      </c>
      <c r="V41" s="136" t="s">
        <v>1087</v>
      </c>
      <c r="W41" s="27" t="s">
        <v>1935</v>
      </c>
      <c r="X41" s="158">
        <v>1</v>
      </c>
      <c r="Y41" s="27"/>
      <c r="Z41" s="27" t="s">
        <v>1936</v>
      </c>
      <c r="AA41" s="27" t="s">
        <v>538</v>
      </c>
      <c r="AB41" s="27"/>
      <c r="AC41" s="27"/>
      <c r="AD41" s="27"/>
      <c r="AE41" s="157"/>
      <c r="AF41" s="27"/>
      <c r="AG41" s="27"/>
      <c r="AH41" s="27"/>
      <c r="AI41" s="27" t="s">
        <v>1939</v>
      </c>
    </row>
    <row r="42" spans="1:35" ht="409.6">
      <c r="A42" s="27" t="s">
        <v>324</v>
      </c>
      <c r="B42" s="27">
        <v>2017</v>
      </c>
      <c r="C42" s="28" t="s">
        <v>325</v>
      </c>
      <c r="D42" s="28" t="s">
        <v>2038</v>
      </c>
      <c r="E42" s="27" t="s">
        <v>1964</v>
      </c>
      <c r="F42" s="30" t="s">
        <v>87</v>
      </c>
      <c r="G42" s="27" t="s">
        <v>1614</v>
      </c>
      <c r="H42" s="27" t="s">
        <v>1937</v>
      </c>
      <c r="I42" s="136" t="s">
        <v>294</v>
      </c>
      <c r="J42" s="136" t="s">
        <v>95</v>
      </c>
      <c r="K42" s="27" t="s">
        <v>1615</v>
      </c>
      <c r="L42" s="136" t="s">
        <v>1615</v>
      </c>
      <c r="M42" s="27"/>
      <c r="N42" s="27"/>
      <c r="O42" s="27"/>
      <c r="P42" s="136" t="s">
        <v>95</v>
      </c>
      <c r="Q42" s="27" t="s">
        <v>2048</v>
      </c>
      <c r="R42" s="27" t="s">
        <v>1934</v>
      </c>
      <c r="S42" s="27" t="s">
        <v>2030</v>
      </c>
      <c r="T42" s="136" t="s">
        <v>2093</v>
      </c>
      <c r="U42" s="136">
        <v>15</v>
      </c>
      <c r="V42" s="136" t="s">
        <v>1087</v>
      </c>
      <c r="W42" s="27" t="s">
        <v>1935</v>
      </c>
      <c r="X42" s="158">
        <v>1</v>
      </c>
      <c r="Y42" s="27"/>
      <c r="Z42" s="27" t="s">
        <v>1936</v>
      </c>
      <c r="AA42" s="27" t="s">
        <v>538</v>
      </c>
      <c r="AB42" s="27"/>
      <c r="AC42" s="27"/>
      <c r="AD42" s="27"/>
      <c r="AE42" s="157"/>
      <c r="AF42" s="27"/>
      <c r="AG42" s="27"/>
      <c r="AH42" s="27"/>
      <c r="AI42" s="27" t="s">
        <v>1939</v>
      </c>
    </row>
    <row r="43" spans="1:35" ht="275">
      <c r="A43" s="27" t="s">
        <v>118</v>
      </c>
      <c r="B43" s="28">
        <v>2022</v>
      </c>
      <c r="C43" s="28" t="s">
        <v>119</v>
      </c>
      <c r="D43" s="27" t="s">
        <v>2115</v>
      </c>
      <c r="E43" s="27" t="s">
        <v>2111</v>
      </c>
      <c r="F43" s="30" t="s">
        <v>95</v>
      </c>
      <c r="G43" s="27" t="s">
        <v>272</v>
      </c>
      <c r="H43" s="136" t="s">
        <v>2041</v>
      </c>
      <c r="I43" s="136" t="s">
        <v>1978</v>
      </c>
      <c r="J43" s="136" t="s">
        <v>95</v>
      </c>
      <c r="K43" s="136" t="s">
        <v>1600</v>
      </c>
      <c r="L43" s="136" t="s">
        <v>1615</v>
      </c>
      <c r="N43" s="27">
        <v>20</v>
      </c>
      <c r="O43" s="140">
        <v>1</v>
      </c>
      <c r="P43" s="27" t="s">
        <v>87</v>
      </c>
      <c r="Q43" s="27" t="s">
        <v>2049</v>
      </c>
      <c r="R43" s="136" t="s">
        <v>1623</v>
      </c>
      <c r="S43" s="27" t="s">
        <v>2090</v>
      </c>
      <c r="T43" s="27" t="s">
        <v>2090</v>
      </c>
      <c r="U43" s="27"/>
      <c r="V43" s="136" t="s">
        <v>1086</v>
      </c>
      <c r="W43" s="27" t="s">
        <v>276</v>
      </c>
      <c r="X43" s="158">
        <v>1</v>
      </c>
      <c r="Y43" s="27" t="s">
        <v>2051</v>
      </c>
      <c r="Z43" s="27" t="s">
        <v>278</v>
      </c>
      <c r="AA43" s="27" t="s">
        <v>2108</v>
      </c>
      <c r="AB43" s="136" t="s">
        <v>1601</v>
      </c>
      <c r="AE43" s="162">
        <v>44.71</v>
      </c>
      <c r="AF43" s="156">
        <v>2.6</v>
      </c>
    </row>
    <row r="44" spans="1:35" ht="275">
      <c r="A44" s="27" t="s">
        <v>118</v>
      </c>
      <c r="B44" s="28">
        <v>2022</v>
      </c>
      <c r="C44" s="28" t="s">
        <v>119</v>
      </c>
      <c r="D44" s="27" t="s">
        <v>2115</v>
      </c>
      <c r="E44" s="27" t="s">
        <v>2111</v>
      </c>
      <c r="F44" s="30" t="s">
        <v>95</v>
      </c>
      <c r="G44" s="27" t="s">
        <v>272</v>
      </c>
      <c r="H44" s="136" t="s">
        <v>2041</v>
      </c>
      <c r="I44" s="136" t="s">
        <v>1978</v>
      </c>
      <c r="J44" s="136" t="s">
        <v>95</v>
      </c>
      <c r="K44" s="136" t="s">
        <v>1600</v>
      </c>
      <c r="L44" s="136" t="s">
        <v>1615</v>
      </c>
      <c r="N44" s="27">
        <v>20</v>
      </c>
      <c r="O44" s="140">
        <v>0.85</v>
      </c>
      <c r="P44" s="27" t="s">
        <v>87</v>
      </c>
      <c r="Q44" s="27" t="s">
        <v>2049</v>
      </c>
      <c r="R44" s="136" t="s">
        <v>1623</v>
      </c>
      <c r="S44" s="27" t="s">
        <v>2090</v>
      </c>
      <c r="T44" s="27" t="s">
        <v>2090</v>
      </c>
      <c r="U44" s="27"/>
      <c r="V44" s="136" t="s">
        <v>1086</v>
      </c>
      <c r="W44" s="27" t="s">
        <v>276</v>
      </c>
      <c r="X44" s="158">
        <v>1</v>
      </c>
      <c r="Y44" s="27" t="s">
        <v>2051</v>
      </c>
      <c r="Z44" s="27" t="s">
        <v>278</v>
      </c>
      <c r="AA44" s="27" t="s">
        <v>2108</v>
      </c>
      <c r="AB44" s="136" t="s">
        <v>1601</v>
      </c>
      <c r="AE44" s="162">
        <v>41.93</v>
      </c>
      <c r="AF44" s="156">
        <v>4.12</v>
      </c>
    </row>
    <row r="45" spans="1:35" ht="275">
      <c r="A45" s="27" t="s">
        <v>118</v>
      </c>
      <c r="B45" s="28">
        <v>2022</v>
      </c>
      <c r="C45" s="28" t="s">
        <v>119</v>
      </c>
      <c r="D45" s="27" t="s">
        <v>2115</v>
      </c>
      <c r="E45" s="27" t="s">
        <v>2111</v>
      </c>
      <c r="F45" s="30" t="s">
        <v>95</v>
      </c>
      <c r="G45" s="27" t="s">
        <v>272</v>
      </c>
      <c r="H45" s="136" t="s">
        <v>2041</v>
      </c>
      <c r="I45" s="136" t="s">
        <v>1978</v>
      </c>
      <c r="J45" s="136" t="s">
        <v>95</v>
      </c>
      <c r="K45" s="136" t="s">
        <v>1600</v>
      </c>
      <c r="L45" s="136" t="s">
        <v>1615</v>
      </c>
      <c r="N45" s="27">
        <v>20</v>
      </c>
      <c r="O45" s="140">
        <v>0.75</v>
      </c>
      <c r="P45" s="27" t="s">
        <v>87</v>
      </c>
      <c r="Q45" s="27" t="s">
        <v>2049</v>
      </c>
      <c r="R45" s="136" t="s">
        <v>1623</v>
      </c>
      <c r="S45" s="27" t="s">
        <v>2090</v>
      </c>
      <c r="T45" s="27" t="s">
        <v>2090</v>
      </c>
      <c r="U45" s="27"/>
      <c r="V45" s="136" t="s">
        <v>1086</v>
      </c>
      <c r="W45" s="27" t="s">
        <v>276</v>
      </c>
      <c r="X45" s="158">
        <v>1</v>
      </c>
      <c r="Y45" s="27" t="s">
        <v>2051</v>
      </c>
      <c r="Z45" s="27" t="s">
        <v>278</v>
      </c>
      <c r="AA45" s="27" t="s">
        <v>2108</v>
      </c>
      <c r="AB45" s="136" t="s">
        <v>1601</v>
      </c>
      <c r="AE45" s="162">
        <v>30.68</v>
      </c>
      <c r="AF45" s="156">
        <v>4.88</v>
      </c>
    </row>
    <row r="46" spans="1:35" ht="275">
      <c r="A46" s="27" t="s">
        <v>118</v>
      </c>
      <c r="B46" s="28">
        <v>2022</v>
      </c>
      <c r="C46" s="28" t="s">
        <v>119</v>
      </c>
      <c r="D46" s="27" t="s">
        <v>2115</v>
      </c>
      <c r="E46" s="27" t="s">
        <v>2111</v>
      </c>
      <c r="F46" s="30" t="s">
        <v>95</v>
      </c>
      <c r="G46" s="27" t="s">
        <v>272</v>
      </c>
      <c r="H46" s="136" t="s">
        <v>2041</v>
      </c>
      <c r="I46" s="136" t="s">
        <v>1978</v>
      </c>
      <c r="J46" s="136" t="s">
        <v>95</v>
      </c>
      <c r="K46" s="136" t="s">
        <v>1600</v>
      </c>
      <c r="L46" s="136" t="s">
        <v>1615</v>
      </c>
      <c r="N46" s="27">
        <v>20</v>
      </c>
      <c r="O46" s="140">
        <v>0.6</v>
      </c>
      <c r="P46" s="27" t="s">
        <v>87</v>
      </c>
      <c r="Q46" s="27" t="s">
        <v>2049</v>
      </c>
      <c r="R46" s="136" t="s">
        <v>1623</v>
      </c>
      <c r="S46" s="27" t="s">
        <v>2090</v>
      </c>
      <c r="T46" s="27" t="s">
        <v>2090</v>
      </c>
      <c r="U46" s="27"/>
      <c r="V46" s="136" t="s">
        <v>1086</v>
      </c>
      <c r="W46" s="27" t="s">
        <v>276</v>
      </c>
      <c r="X46" s="158">
        <v>1</v>
      </c>
      <c r="Y46" s="27" t="s">
        <v>2051</v>
      </c>
      <c r="Z46" s="27" t="s">
        <v>278</v>
      </c>
      <c r="AA46" s="27" t="s">
        <v>2108</v>
      </c>
      <c r="AB46" s="136" t="s">
        <v>1601</v>
      </c>
      <c r="AE46" s="162">
        <v>19.559999999999999</v>
      </c>
      <c r="AF46" s="156">
        <v>1.54</v>
      </c>
    </row>
    <row r="47" spans="1:35" ht="275">
      <c r="A47" s="27" t="s">
        <v>118</v>
      </c>
      <c r="B47" s="28">
        <v>2022</v>
      </c>
      <c r="C47" s="28" t="s">
        <v>119</v>
      </c>
      <c r="D47" s="27" t="s">
        <v>2115</v>
      </c>
      <c r="E47" s="27" t="s">
        <v>2111</v>
      </c>
      <c r="F47" s="30" t="s">
        <v>95</v>
      </c>
      <c r="G47" s="27" t="s">
        <v>272</v>
      </c>
      <c r="H47" s="136" t="s">
        <v>2041</v>
      </c>
      <c r="I47" s="136" t="s">
        <v>1978</v>
      </c>
      <c r="J47" s="136" t="s">
        <v>95</v>
      </c>
      <c r="K47" s="136" t="s">
        <v>1600</v>
      </c>
      <c r="L47" s="136" t="s">
        <v>1615</v>
      </c>
      <c r="N47" s="27">
        <v>20</v>
      </c>
      <c r="O47" s="140">
        <v>0.65</v>
      </c>
      <c r="P47" s="27" t="s">
        <v>87</v>
      </c>
      <c r="Q47" s="27" t="s">
        <v>2049</v>
      </c>
      <c r="R47" s="136" t="s">
        <v>1623</v>
      </c>
      <c r="S47" s="27" t="s">
        <v>2090</v>
      </c>
      <c r="T47" s="27" t="s">
        <v>2090</v>
      </c>
      <c r="U47" s="27"/>
      <c r="V47" s="136" t="s">
        <v>1086</v>
      </c>
      <c r="W47" s="27" t="s">
        <v>276</v>
      </c>
      <c r="X47" s="158">
        <v>1</v>
      </c>
      <c r="Y47" s="27" t="s">
        <v>2051</v>
      </c>
      <c r="Z47" s="27" t="s">
        <v>278</v>
      </c>
      <c r="AA47" s="27" t="s">
        <v>2108</v>
      </c>
      <c r="AB47" s="136" t="s">
        <v>1601</v>
      </c>
      <c r="AE47" s="162">
        <v>27.02</v>
      </c>
      <c r="AF47" s="156">
        <v>3.74</v>
      </c>
    </row>
    <row r="48" spans="1:35" ht="275">
      <c r="A48" s="27" t="s">
        <v>118</v>
      </c>
      <c r="B48" s="28">
        <v>2022</v>
      </c>
      <c r="C48" s="28" t="s">
        <v>119</v>
      </c>
      <c r="D48" s="27" t="s">
        <v>2115</v>
      </c>
      <c r="E48" s="27" t="s">
        <v>2111</v>
      </c>
      <c r="F48" s="30" t="s">
        <v>95</v>
      </c>
      <c r="G48" s="27" t="s">
        <v>272</v>
      </c>
      <c r="H48" s="136" t="s">
        <v>2041</v>
      </c>
      <c r="I48" s="136" t="s">
        <v>1978</v>
      </c>
      <c r="J48" s="136" t="s">
        <v>95</v>
      </c>
      <c r="K48" s="136" t="s">
        <v>1600</v>
      </c>
      <c r="L48" s="136" t="s">
        <v>1615</v>
      </c>
      <c r="N48" s="27">
        <v>20</v>
      </c>
      <c r="O48" s="140">
        <v>0.5</v>
      </c>
      <c r="P48" s="27" t="s">
        <v>87</v>
      </c>
      <c r="Q48" s="27" t="s">
        <v>2049</v>
      </c>
      <c r="R48" s="136" t="s">
        <v>1623</v>
      </c>
      <c r="S48" s="27" t="s">
        <v>2090</v>
      </c>
      <c r="T48" s="27" t="s">
        <v>2090</v>
      </c>
      <c r="U48" s="27"/>
      <c r="V48" s="136" t="s">
        <v>1086</v>
      </c>
      <c r="W48" s="27" t="s">
        <v>276</v>
      </c>
      <c r="X48" s="158">
        <v>1</v>
      </c>
      <c r="Y48" s="27" t="s">
        <v>2051</v>
      </c>
      <c r="Z48" s="27" t="s">
        <v>278</v>
      </c>
      <c r="AA48" s="27" t="s">
        <v>2108</v>
      </c>
      <c r="AB48" s="136" t="s">
        <v>1601</v>
      </c>
      <c r="AE48" s="162">
        <v>8.56</v>
      </c>
      <c r="AF48" s="156">
        <v>2.12</v>
      </c>
    </row>
    <row r="49" spans="1:32" ht="275">
      <c r="A49" s="27" t="s">
        <v>118</v>
      </c>
      <c r="B49" s="28">
        <v>2022</v>
      </c>
      <c r="C49" s="28" t="s">
        <v>119</v>
      </c>
      <c r="D49" s="27" t="s">
        <v>2115</v>
      </c>
      <c r="E49" s="27" t="s">
        <v>2111</v>
      </c>
      <c r="F49" s="30" t="s">
        <v>95</v>
      </c>
      <c r="G49" s="27" t="s">
        <v>272</v>
      </c>
      <c r="H49" s="136" t="s">
        <v>2041</v>
      </c>
      <c r="I49" s="136" t="s">
        <v>1978</v>
      </c>
      <c r="J49" s="136" t="s">
        <v>95</v>
      </c>
      <c r="K49" s="136" t="s">
        <v>1600</v>
      </c>
      <c r="L49" s="136" t="s">
        <v>1615</v>
      </c>
      <c r="N49" s="27">
        <v>20</v>
      </c>
      <c r="O49" s="140">
        <v>0.4</v>
      </c>
      <c r="P49" s="27" t="s">
        <v>87</v>
      </c>
      <c r="Q49" s="27" t="s">
        <v>2049</v>
      </c>
      <c r="R49" s="136" t="s">
        <v>1623</v>
      </c>
      <c r="S49" s="27" t="s">
        <v>2090</v>
      </c>
      <c r="T49" s="27" t="s">
        <v>2090</v>
      </c>
      <c r="U49" s="27"/>
      <c r="V49" s="136" t="s">
        <v>1086</v>
      </c>
      <c r="W49" s="27" t="s">
        <v>276</v>
      </c>
      <c r="X49" s="158">
        <v>1</v>
      </c>
      <c r="Y49" s="27" t="s">
        <v>2051</v>
      </c>
      <c r="Z49" s="27" t="s">
        <v>278</v>
      </c>
      <c r="AA49" s="27" t="s">
        <v>2108</v>
      </c>
      <c r="AB49" s="136" t="s">
        <v>1601</v>
      </c>
      <c r="AE49" s="162">
        <v>3.08</v>
      </c>
      <c r="AF49" s="156">
        <v>1.22</v>
      </c>
    </row>
    <row r="50" spans="1:32" ht="275">
      <c r="A50" s="27" t="s">
        <v>118</v>
      </c>
      <c r="B50" s="28">
        <v>2022</v>
      </c>
      <c r="C50" s="28" t="s">
        <v>119</v>
      </c>
      <c r="D50" s="27" t="s">
        <v>2115</v>
      </c>
      <c r="E50" s="27" t="s">
        <v>2111</v>
      </c>
      <c r="F50" s="30" t="s">
        <v>95</v>
      </c>
      <c r="G50" s="27" t="s">
        <v>272</v>
      </c>
      <c r="H50" s="136" t="s">
        <v>2041</v>
      </c>
      <c r="I50" s="136" t="s">
        <v>1978</v>
      </c>
      <c r="J50" s="136" t="s">
        <v>95</v>
      </c>
      <c r="K50" s="136" t="s">
        <v>1600</v>
      </c>
      <c r="L50" s="136" t="s">
        <v>1615</v>
      </c>
      <c r="N50" s="27">
        <v>20</v>
      </c>
      <c r="O50" s="140">
        <v>0.65</v>
      </c>
      <c r="P50" s="27" t="s">
        <v>87</v>
      </c>
      <c r="Q50" s="27" t="s">
        <v>2049</v>
      </c>
      <c r="R50" s="136" t="s">
        <v>1623</v>
      </c>
      <c r="S50" s="27" t="s">
        <v>2090</v>
      </c>
      <c r="T50" s="27" t="s">
        <v>2090</v>
      </c>
      <c r="U50" s="27"/>
      <c r="V50" s="136" t="s">
        <v>1086</v>
      </c>
      <c r="W50" s="27" t="s">
        <v>276</v>
      </c>
      <c r="X50" s="158">
        <v>1</v>
      </c>
      <c r="Y50" s="27" t="s">
        <v>2051</v>
      </c>
      <c r="Z50" s="27" t="s">
        <v>278</v>
      </c>
      <c r="AA50" s="27" t="s">
        <v>2108</v>
      </c>
      <c r="AB50" s="136" t="s">
        <v>1601</v>
      </c>
      <c r="AD50" s="138">
        <v>0.34525</v>
      </c>
      <c r="AE50" s="162">
        <v>34.53</v>
      </c>
      <c r="AF50" s="138"/>
    </row>
    <row r="51" spans="1:32" ht="275">
      <c r="A51" s="27" t="s">
        <v>118</v>
      </c>
      <c r="B51" s="28">
        <v>2022</v>
      </c>
      <c r="C51" s="28" t="s">
        <v>119</v>
      </c>
      <c r="D51" s="27" t="s">
        <v>2115</v>
      </c>
      <c r="E51" s="27" t="s">
        <v>2111</v>
      </c>
      <c r="F51" s="30" t="s">
        <v>95</v>
      </c>
      <c r="G51" s="27" t="s">
        <v>272</v>
      </c>
      <c r="H51" s="136" t="s">
        <v>2041</v>
      </c>
      <c r="I51" s="136" t="s">
        <v>1978</v>
      </c>
      <c r="J51" s="136" t="s">
        <v>95</v>
      </c>
      <c r="K51" s="136" t="s">
        <v>1600</v>
      </c>
      <c r="L51" s="136" t="s">
        <v>1615</v>
      </c>
      <c r="N51" s="27">
        <v>20</v>
      </c>
      <c r="O51" s="140">
        <v>0.3</v>
      </c>
      <c r="P51" s="27" t="s">
        <v>87</v>
      </c>
      <c r="Q51" s="27" t="s">
        <v>2049</v>
      </c>
      <c r="R51" s="136" t="s">
        <v>1623</v>
      </c>
      <c r="S51" s="27" t="s">
        <v>2090</v>
      </c>
      <c r="T51" s="27" t="s">
        <v>2090</v>
      </c>
      <c r="U51" s="27"/>
      <c r="V51" s="136" t="s">
        <v>1086</v>
      </c>
      <c r="W51" s="27" t="s">
        <v>276</v>
      </c>
      <c r="X51" s="158">
        <v>1</v>
      </c>
      <c r="Y51" s="27" t="s">
        <v>2051</v>
      </c>
      <c r="Z51" s="27" t="s">
        <v>278</v>
      </c>
      <c r="AA51" s="27" t="s">
        <v>2108</v>
      </c>
      <c r="AB51" s="136" t="s">
        <v>1601</v>
      </c>
      <c r="AD51" s="138">
        <v>8.0999999999999996E-3</v>
      </c>
      <c r="AE51" s="162">
        <v>0.81</v>
      </c>
      <c r="AF51" s="138"/>
    </row>
    <row r="52" spans="1:32" ht="275">
      <c r="A52" s="27" t="s">
        <v>118</v>
      </c>
      <c r="B52" s="28">
        <v>2022</v>
      </c>
      <c r="C52" s="28" t="s">
        <v>119</v>
      </c>
      <c r="D52" s="27" t="s">
        <v>2115</v>
      </c>
      <c r="E52" s="27" t="s">
        <v>2111</v>
      </c>
      <c r="F52" s="30" t="s">
        <v>95</v>
      </c>
      <c r="G52" s="27" t="s">
        <v>272</v>
      </c>
      <c r="H52" s="136" t="s">
        <v>2041</v>
      </c>
      <c r="I52" s="136" t="s">
        <v>1978</v>
      </c>
      <c r="J52" s="136" t="s">
        <v>95</v>
      </c>
      <c r="K52" s="136" t="s">
        <v>1600</v>
      </c>
      <c r="L52" s="136" t="s">
        <v>1615</v>
      </c>
      <c r="N52" s="27">
        <v>20</v>
      </c>
      <c r="O52" s="140">
        <v>0.25</v>
      </c>
      <c r="P52" s="27" t="s">
        <v>87</v>
      </c>
      <c r="Q52" s="27" t="s">
        <v>2049</v>
      </c>
      <c r="R52" s="136" t="s">
        <v>1623</v>
      </c>
      <c r="S52" s="27" t="s">
        <v>2090</v>
      </c>
      <c r="T52" s="27" t="s">
        <v>2090</v>
      </c>
      <c r="U52" s="27"/>
      <c r="V52" s="136" t="s">
        <v>1086</v>
      </c>
      <c r="W52" s="27" t="s">
        <v>276</v>
      </c>
      <c r="X52" s="158">
        <v>1</v>
      </c>
      <c r="Y52" s="27" t="s">
        <v>2051</v>
      </c>
      <c r="Z52" s="27" t="s">
        <v>278</v>
      </c>
      <c r="AA52" s="27" t="s">
        <v>2108</v>
      </c>
      <c r="AB52" s="136" t="s">
        <v>1601</v>
      </c>
      <c r="AD52" s="138">
        <v>1.6299999999999999E-2</v>
      </c>
      <c r="AE52" s="162">
        <v>1.63</v>
      </c>
      <c r="AF52" s="138"/>
    </row>
    <row r="53" spans="1:32" ht="275">
      <c r="A53" s="27" t="s">
        <v>118</v>
      </c>
      <c r="B53" s="28">
        <v>2022</v>
      </c>
      <c r="C53" s="28" t="s">
        <v>119</v>
      </c>
      <c r="D53" s="27" t="s">
        <v>2115</v>
      </c>
      <c r="E53" s="27" t="s">
        <v>2111</v>
      </c>
      <c r="F53" s="30" t="s">
        <v>95</v>
      </c>
      <c r="G53" s="27" t="s">
        <v>272</v>
      </c>
      <c r="H53" s="136" t="s">
        <v>2041</v>
      </c>
      <c r="I53" s="136" t="s">
        <v>1978</v>
      </c>
      <c r="J53" s="136" t="s">
        <v>95</v>
      </c>
      <c r="K53" s="136" t="s">
        <v>1600</v>
      </c>
      <c r="L53" s="136" t="s">
        <v>1615</v>
      </c>
      <c r="N53" s="27">
        <v>20</v>
      </c>
      <c r="O53" s="140">
        <v>0.45</v>
      </c>
      <c r="P53" s="27" t="s">
        <v>87</v>
      </c>
      <c r="Q53" s="27" t="s">
        <v>2049</v>
      </c>
      <c r="R53" s="136" t="s">
        <v>1623</v>
      </c>
      <c r="S53" s="27" t="s">
        <v>2090</v>
      </c>
      <c r="T53" s="27" t="s">
        <v>2090</v>
      </c>
      <c r="U53" s="27"/>
      <c r="V53" s="136" t="s">
        <v>1086</v>
      </c>
      <c r="W53" s="27" t="s">
        <v>276</v>
      </c>
      <c r="X53" s="158">
        <v>1</v>
      </c>
      <c r="Y53" s="27" t="s">
        <v>2051</v>
      </c>
      <c r="Z53" s="27" t="s">
        <v>278</v>
      </c>
      <c r="AA53" s="27" t="s">
        <v>2108</v>
      </c>
      <c r="AB53" s="136" t="s">
        <v>1601</v>
      </c>
      <c r="AD53" s="138">
        <v>0.14280000000000001</v>
      </c>
      <c r="AE53" s="162">
        <v>14.28</v>
      </c>
      <c r="AF53" s="138"/>
    </row>
    <row r="54" spans="1:32" ht="275">
      <c r="A54" s="27" t="s">
        <v>118</v>
      </c>
      <c r="B54" s="28">
        <v>2022</v>
      </c>
      <c r="C54" s="28" t="s">
        <v>119</v>
      </c>
      <c r="D54" s="27" t="s">
        <v>2115</v>
      </c>
      <c r="E54" s="27" t="s">
        <v>2111</v>
      </c>
      <c r="F54" s="30" t="s">
        <v>95</v>
      </c>
      <c r="G54" s="27" t="s">
        <v>272</v>
      </c>
      <c r="H54" s="136" t="s">
        <v>2041</v>
      </c>
      <c r="I54" s="136" t="s">
        <v>1978</v>
      </c>
      <c r="J54" s="136" t="s">
        <v>95</v>
      </c>
      <c r="K54" s="136" t="s">
        <v>1600</v>
      </c>
      <c r="L54" s="136" t="s">
        <v>1615</v>
      </c>
      <c r="N54" s="136">
        <v>22</v>
      </c>
      <c r="O54" s="140">
        <v>0.85</v>
      </c>
      <c r="P54" s="27" t="s">
        <v>87</v>
      </c>
      <c r="Q54" s="27" t="s">
        <v>2049</v>
      </c>
      <c r="R54" s="136" t="s">
        <v>1623</v>
      </c>
      <c r="S54" s="27" t="s">
        <v>2090</v>
      </c>
      <c r="T54" s="27" t="s">
        <v>2090</v>
      </c>
      <c r="U54" s="27"/>
      <c r="V54" s="136" t="s">
        <v>1086</v>
      </c>
      <c r="W54" s="27" t="s">
        <v>276</v>
      </c>
      <c r="X54" s="158">
        <v>1</v>
      </c>
      <c r="Y54" s="27" t="s">
        <v>2051</v>
      </c>
      <c r="Z54" s="27" t="s">
        <v>278</v>
      </c>
      <c r="AA54" s="27" t="s">
        <v>2108</v>
      </c>
      <c r="AB54" s="136" t="s">
        <v>1601</v>
      </c>
      <c r="AD54" s="138">
        <v>0.42695415399999997</v>
      </c>
      <c r="AE54" s="162">
        <v>42.7</v>
      </c>
      <c r="AF54" s="138"/>
    </row>
    <row r="55" spans="1:32" ht="275">
      <c r="A55" s="27" t="s">
        <v>118</v>
      </c>
      <c r="B55" s="28">
        <v>2022</v>
      </c>
      <c r="C55" s="28" t="s">
        <v>119</v>
      </c>
      <c r="D55" s="27" t="s">
        <v>2115</v>
      </c>
      <c r="E55" s="27" t="s">
        <v>2111</v>
      </c>
      <c r="F55" s="30" t="s">
        <v>95</v>
      </c>
      <c r="G55" s="27" t="s">
        <v>272</v>
      </c>
      <c r="H55" s="136" t="s">
        <v>2041</v>
      </c>
      <c r="I55" s="136" t="s">
        <v>1978</v>
      </c>
      <c r="J55" s="136" t="s">
        <v>95</v>
      </c>
      <c r="K55" s="136" t="s">
        <v>1600</v>
      </c>
      <c r="L55" s="136" t="s">
        <v>1615</v>
      </c>
      <c r="N55" s="136">
        <v>22</v>
      </c>
      <c r="O55" s="140">
        <v>0.65</v>
      </c>
      <c r="P55" s="27" t="s">
        <v>87</v>
      </c>
      <c r="Q55" s="27" t="s">
        <v>2049</v>
      </c>
      <c r="R55" s="136" t="s">
        <v>1623</v>
      </c>
      <c r="S55" s="27" t="s">
        <v>2090</v>
      </c>
      <c r="T55" s="27" t="s">
        <v>2090</v>
      </c>
      <c r="U55" s="27"/>
      <c r="V55" s="136" t="s">
        <v>1086</v>
      </c>
      <c r="W55" s="27" t="s">
        <v>276</v>
      </c>
      <c r="X55" s="158">
        <v>1</v>
      </c>
      <c r="Y55" s="27" t="s">
        <v>2051</v>
      </c>
      <c r="Z55" s="27" t="s">
        <v>278</v>
      </c>
      <c r="AA55" s="27" t="s">
        <v>2108</v>
      </c>
      <c r="AB55" s="136" t="s">
        <v>1601</v>
      </c>
      <c r="AD55" s="138">
        <v>0.43109999999999998</v>
      </c>
      <c r="AE55" s="162">
        <v>43.11</v>
      </c>
      <c r="AF55" s="138"/>
    </row>
    <row r="56" spans="1:32" ht="275">
      <c r="A56" s="27" t="s">
        <v>118</v>
      </c>
      <c r="B56" s="28">
        <v>2022</v>
      </c>
      <c r="C56" s="28" t="s">
        <v>119</v>
      </c>
      <c r="D56" s="27" t="s">
        <v>2115</v>
      </c>
      <c r="E56" s="27" t="s">
        <v>2111</v>
      </c>
      <c r="F56" s="30" t="s">
        <v>95</v>
      </c>
      <c r="G56" s="27" t="s">
        <v>272</v>
      </c>
      <c r="H56" s="136" t="s">
        <v>2041</v>
      </c>
      <c r="I56" s="136" t="s">
        <v>1978</v>
      </c>
      <c r="J56" s="136" t="s">
        <v>95</v>
      </c>
      <c r="K56" s="136" t="s">
        <v>1600</v>
      </c>
      <c r="L56" s="136" t="s">
        <v>1615</v>
      </c>
      <c r="N56" s="136">
        <v>22</v>
      </c>
      <c r="O56" s="140">
        <v>0.55000000000000004</v>
      </c>
      <c r="P56" s="27" t="s">
        <v>87</v>
      </c>
      <c r="Q56" s="27" t="s">
        <v>2049</v>
      </c>
      <c r="R56" s="136" t="s">
        <v>1623</v>
      </c>
      <c r="S56" s="27" t="s">
        <v>2090</v>
      </c>
      <c r="T56" s="27" t="s">
        <v>2090</v>
      </c>
      <c r="U56" s="27"/>
      <c r="V56" s="136" t="s">
        <v>1086</v>
      </c>
      <c r="W56" s="27" t="s">
        <v>276</v>
      </c>
      <c r="X56" s="158">
        <v>1</v>
      </c>
      <c r="Y56" s="27" t="s">
        <v>2051</v>
      </c>
      <c r="Z56" s="27" t="s">
        <v>278</v>
      </c>
      <c r="AA56" s="27" t="s">
        <v>2108</v>
      </c>
      <c r="AB56" s="136" t="s">
        <v>1601</v>
      </c>
      <c r="AD56" s="138">
        <v>0.53832417300000002</v>
      </c>
      <c r="AE56" s="162">
        <v>53.83</v>
      </c>
      <c r="AF56" s="138"/>
    </row>
    <row r="57" spans="1:32" ht="275">
      <c r="A57" s="27" t="s">
        <v>118</v>
      </c>
      <c r="B57" s="28">
        <v>2022</v>
      </c>
      <c r="C57" s="28" t="s">
        <v>119</v>
      </c>
      <c r="D57" s="27" t="s">
        <v>2115</v>
      </c>
      <c r="E57" s="27" t="s">
        <v>2111</v>
      </c>
      <c r="F57" s="30" t="s">
        <v>95</v>
      </c>
      <c r="G57" s="27" t="s">
        <v>272</v>
      </c>
      <c r="H57" s="136" t="s">
        <v>2041</v>
      </c>
      <c r="I57" s="136" t="s">
        <v>1978</v>
      </c>
      <c r="J57" s="136" t="s">
        <v>95</v>
      </c>
      <c r="K57" s="136" t="s">
        <v>1600</v>
      </c>
      <c r="L57" s="136" t="s">
        <v>1615</v>
      </c>
      <c r="N57" s="136">
        <v>23</v>
      </c>
      <c r="O57" s="140">
        <v>0.55000000000000004</v>
      </c>
      <c r="P57" s="27" t="s">
        <v>87</v>
      </c>
      <c r="Q57" s="27" t="s">
        <v>2049</v>
      </c>
      <c r="R57" s="136" t="s">
        <v>1623</v>
      </c>
      <c r="S57" s="27" t="s">
        <v>2090</v>
      </c>
      <c r="T57" s="27" t="s">
        <v>2090</v>
      </c>
      <c r="U57" s="27"/>
      <c r="V57" s="136" t="s">
        <v>1086</v>
      </c>
      <c r="W57" s="27" t="s">
        <v>276</v>
      </c>
      <c r="X57" s="158">
        <v>1</v>
      </c>
      <c r="Y57" s="27" t="s">
        <v>2051</v>
      </c>
      <c r="Z57" s="27" t="s">
        <v>278</v>
      </c>
      <c r="AA57" s="27" t="s">
        <v>2108</v>
      </c>
      <c r="AB57" s="136" t="s">
        <v>1601</v>
      </c>
      <c r="AD57" s="138">
        <v>0.254252537173913</v>
      </c>
      <c r="AE57" s="162">
        <v>25.43</v>
      </c>
      <c r="AF57" s="138"/>
    </row>
    <row r="58" spans="1:32" ht="275">
      <c r="A58" s="27" t="s">
        <v>118</v>
      </c>
      <c r="B58" s="28">
        <v>2022</v>
      </c>
      <c r="C58" s="28" t="s">
        <v>119</v>
      </c>
      <c r="D58" s="27" t="s">
        <v>2115</v>
      </c>
      <c r="E58" s="27" t="s">
        <v>2111</v>
      </c>
      <c r="F58" s="30" t="s">
        <v>95</v>
      </c>
      <c r="G58" s="27" t="s">
        <v>272</v>
      </c>
      <c r="H58" s="136" t="s">
        <v>2041</v>
      </c>
      <c r="I58" s="136" t="s">
        <v>1978</v>
      </c>
      <c r="J58" s="136" t="s">
        <v>95</v>
      </c>
      <c r="K58" s="136" t="s">
        <v>1600</v>
      </c>
      <c r="L58" s="136" t="s">
        <v>1615</v>
      </c>
      <c r="N58" s="136">
        <v>23</v>
      </c>
      <c r="O58" s="140">
        <v>0.25</v>
      </c>
      <c r="P58" s="27" t="s">
        <v>87</v>
      </c>
      <c r="Q58" s="27" t="s">
        <v>2049</v>
      </c>
      <c r="R58" s="136" t="s">
        <v>1623</v>
      </c>
      <c r="S58" s="27" t="s">
        <v>2090</v>
      </c>
      <c r="T58" s="27" t="s">
        <v>2090</v>
      </c>
      <c r="U58" s="27"/>
      <c r="V58" s="136" t="s">
        <v>1086</v>
      </c>
      <c r="W58" s="27" t="s">
        <v>276</v>
      </c>
      <c r="X58" s="158">
        <v>1</v>
      </c>
      <c r="Y58" s="27" t="s">
        <v>2051</v>
      </c>
      <c r="Z58" s="27" t="s">
        <v>278</v>
      </c>
      <c r="AA58" s="27" t="s">
        <v>2108</v>
      </c>
      <c r="AB58" s="136" t="s">
        <v>1601</v>
      </c>
      <c r="AD58" s="138">
        <v>1.3939999999999999E-2</v>
      </c>
      <c r="AE58" s="162">
        <v>1.39</v>
      </c>
      <c r="AF58" s="138"/>
    </row>
    <row r="59" spans="1:32" ht="275">
      <c r="A59" s="27" t="s">
        <v>118</v>
      </c>
      <c r="B59" s="28">
        <v>2022</v>
      </c>
      <c r="C59" s="28" t="s">
        <v>119</v>
      </c>
      <c r="D59" s="27" t="s">
        <v>2115</v>
      </c>
      <c r="E59" s="27" t="s">
        <v>2111</v>
      </c>
      <c r="F59" s="30" t="s">
        <v>95</v>
      </c>
      <c r="G59" s="27" t="s">
        <v>272</v>
      </c>
      <c r="H59" s="136" t="s">
        <v>2041</v>
      </c>
      <c r="I59" s="136" t="s">
        <v>1978</v>
      </c>
      <c r="J59" s="136" t="s">
        <v>95</v>
      </c>
      <c r="K59" s="136" t="s">
        <v>1600</v>
      </c>
      <c r="L59" s="136" t="s">
        <v>1615</v>
      </c>
      <c r="N59" s="136">
        <v>23</v>
      </c>
      <c r="O59" s="140">
        <v>0.3</v>
      </c>
      <c r="P59" s="27" t="s">
        <v>87</v>
      </c>
      <c r="Q59" s="27" t="s">
        <v>2049</v>
      </c>
      <c r="R59" s="136" t="s">
        <v>1623</v>
      </c>
      <c r="S59" s="27" t="s">
        <v>2090</v>
      </c>
      <c r="T59" s="27" t="s">
        <v>2090</v>
      </c>
      <c r="U59" s="27"/>
      <c r="V59" s="136" t="s">
        <v>1086</v>
      </c>
      <c r="W59" s="27" t="s">
        <v>276</v>
      </c>
      <c r="X59" s="158">
        <v>1</v>
      </c>
      <c r="Y59" s="27" t="s">
        <v>2051</v>
      </c>
      <c r="Z59" s="27" t="s">
        <v>278</v>
      </c>
      <c r="AA59" s="27" t="s">
        <v>2108</v>
      </c>
      <c r="AB59" s="136" t="s">
        <v>1601</v>
      </c>
      <c r="AD59" s="138">
        <v>3.3852981999999997E-2</v>
      </c>
      <c r="AE59" s="162">
        <v>3.39</v>
      </c>
      <c r="AF59" s="138"/>
    </row>
    <row r="60" spans="1:32" ht="275">
      <c r="A60" s="27" t="s">
        <v>118</v>
      </c>
      <c r="B60" s="28">
        <v>2022</v>
      </c>
      <c r="C60" s="28" t="s">
        <v>119</v>
      </c>
      <c r="D60" s="27" t="s">
        <v>2115</v>
      </c>
      <c r="E60" s="27" t="s">
        <v>2111</v>
      </c>
      <c r="F60" s="30" t="s">
        <v>95</v>
      </c>
      <c r="G60" s="27" t="s">
        <v>272</v>
      </c>
      <c r="H60" s="136" t="s">
        <v>2041</v>
      </c>
      <c r="I60" s="136" t="s">
        <v>1978</v>
      </c>
      <c r="J60" s="136" t="s">
        <v>95</v>
      </c>
      <c r="K60" s="136" t="s">
        <v>1600</v>
      </c>
      <c r="L60" s="136" t="s">
        <v>1615</v>
      </c>
      <c r="N60" s="136">
        <v>23</v>
      </c>
      <c r="O60" s="140">
        <v>0.4</v>
      </c>
      <c r="P60" s="27" t="s">
        <v>87</v>
      </c>
      <c r="Q60" s="27" t="s">
        <v>2049</v>
      </c>
      <c r="R60" s="136" t="s">
        <v>1623</v>
      </c>
      <c r="S60" s="27" t="s">
        <v>2090</v>
      </c>
      <c r="T60" s="27" t="s">
        <v>2090</v>
      </c>
      <c r="U60" s="27"/>
      <c r="V60" s="136" t="s">
        <v>1086</v>
      </c>
      <c r="W60" s="27" t="s">
        <v>276</v>
      </c>
      <c r="X60" s="158">
        <v>1</v>
      </c>
      <c r="Y60" s="27" t="s">
        <v>2051</v>
      </c>
      <c r="Z60" s="27" t="s">
        <v>278</v>
      </c>
      <c r="AA60" s="27" t="s">
        <v>2108</v>
      </c>
      <c r="AB60" s="136" t="s">
        <v>1601</v>
      </c>
      <c r="AD60" s="138">
        <v>4.2299999999999997E-2</v>
      </c>
      <c r="AE60" s="162">
        <v>4.2300000000000004</v>
      </c>
      <c r="AF60" s="138"/>
    </row>
    <row r="61" spans="1:32" ht="275">
      <c r="A61" s="27" t="s">
        <v>118</v>
      </c>
      <c r="B61" s="28">
        <v>2022</v>
      </c>
      <c r="C61" s="28" t="s">
        <v>119</v>
      </c>
      <c r="D61" s="27" t="s">
        <v>2115</v>
      </c>
      <c r="E61" s="27" t="s">
        <v>2111</v>
      </c>
      <c r="F61" s="30" t="s">
        <v>95</v>
      </c>
      <c r="G61" s="27" t="s">
        <v>272</v>
      </c>
      <c r="H61" s="136" t="s">
        <v>2041</v>
      </c>
      <c r="I61" s="136" t="s">
        <v>1978</v>
      </c>
      <c r="J61" s="136" t="s">
        <v>95</v>
      </c>
      <c r="K61" s="136" t="s">
        <v>1600</v>
      </c>
      <c r="L61" s="136" t="s">
        <v>1615</v>
      </c>
      <c r="N61" s="136">
        <v>23</v>
      </c>
      <c r="O61" s="140">
        <v>0.5</v>
      </c>
      <c r="P61" s="27" t="s">
        <v>87</v>
      </c>
      <c r="Q61" s="27" t="s">
        <v>2049</v>
      </c>
      <c r="R61" s="136" t="s">
        <v>1623</v>
      </c>
      <c r="S61" s="27" t="s">
        <v>2090</v>
      </c>
      <c r="T61" s="27" t="s">
        <v>2090</v>
      </c>
      <c r="U61" s="27"/>
      <c r="V61" s="136" t="s">
        <v>1086</v>
      </c>
      <c r="W61" s="27" t="s">
        <v>276</v>
      </c>
      <c r="X61" s="158">
        <v>1</v>
      </c>
      <c r="Y61" s="27" t="s">
        <v>2051</v>
      </c>
      <c r="Z61" s="27" t="s">
        <v>278</v>
      </c>
      <c r="AA61" s="27" t="s">
        <v>2108</v>
      </c>
      <c r="AB61" s="136" t="s">
        <v>1601</v>
      </c>
      <c r="AD61" s="138">
        <v>0.10856</v>
      </c>
      <c r="AE61" s="162">
        <v>10.86</v>
      </c>
      <c r="AF61" s="138"/>
    </row>
    <row r="62" spans="1:32" ht="275">
      <c r="A62" s="27" t="s">
        <v>118</v>
      </c>
      <c r="B62" s="28">
        <v>2022</v>
      </c>
      <c r="C62" s="28" t="s">
        <v>119</v>
      </c>
      <c r="D62" s="27" t="s">
        <v>2115</v>
      </c>
      <c r="E62" s="27" t="s">
        <v>2111</v>
      </c>
      <c r="F62" s="30" t="s">
        <v>95</v>
      </c>
      <c r="G62" s="27" t="s">
        <v>272</v>
      </c>
      <c r="H62" s="136" t="s">
        <v>2041</v>
      </c>
      <c r="I62" s="136" t="s">
        <v>1978</v>
      </c>
      <c r="J62" s="136" t="s">
        <v>95</v>
      </c>
      <c r="K62" s="136" t="s">
        <v>1600</v>
      </c>
      <c r="L62" s="136" t="s">
        <v>1615</v>
      </c>
      <c r="N62" s="136">
        <v>23</v>
      </c>
      <c r="O62" s="140">
        <v>0.55000000000000004</v>
      </c>
      <c r="P62" s="27" t="s">
        <v>87</v>
      </c>
      <c r="Q62" s="27" t="s">
        <v>2049</v>
      </c>
      <c r="R62" s="136" t="s">
        <v>1623</v>
      </c>
      <c r="S62" s="27" t="s">
        <v>2090</v>
      </c>
      <c r="T62" s="27" t="s">
        <v>2090</v>
      </c>
      <c r="U62" s="27"/>
      <c r="V62" s="136" t="s">
        <v>1086</v>
      </c>
      <c r="W62" s="27" t="s">
        <v>276</v>
      </c>
      <c r="X62" s="158">
        <v>1</v>
      </c>
      <c r="Y62" s="27" t="s">
        <v>2051</v>
      </c>
      <c r="Z62" s="27" t="s">
        <v>278</v>
      </c>
      <c r="AA62" s="27" t="s">
        <v>2108</v>
      </c>
      <c r="AB62" s="136" t="s">
        <v>1601</v>
      </c>
      <c r="AD62" s="138">
        <v>0.42595</v>
      </c>
      <c r="AE62" s="162">
        <v>42.6</v>
      </c>
      <c r="AF62" s="138"/>
    </row>
    <row r="63" spans="1:32" ht="275">
      <c r="A63" s="27" t="s">
        <v>118</v>
      </c>
      <c r="B63" s="28">
        <v>2022</v>
      </c>
      <c r="C63" s="28" t="s">
        <v>119</v>
      </c>
      <c r="D63" s="27" t="s">
        <v>2115</v>
      </c>
      <c r="E63" s="27" t="s">
        <v>2111</v>
      </c>
      <c r="F63" s="30" t="s">
        <v>95</v>
      </c>
      <c r="G63" s="27" t="s">
        <v>272</v>
      </c>
      <c r="H63" s="136" t="s">
        <v>2041</v>
      </c>
      <c r="I63" s="136" t="s">
        <v>1978</v>
      </c>
      <c r="J63" s="136" t="s">
        <v>95</v>
      </c>
      <c r="K63" s="136" t="s">
        <v>1600</v>
      </c>
      <c r="L63" s="136" t="s">
        <v>1615</v>
      </c>
      <c r="N63" s="136">
        <v>23</v>
      </c>
      <c r="O63" s="140">
        <v>0.65</v>
      </c>
      <c r="P63" s="27" t="s">
        <v>87</v>
      </c>
      <c r="Q63" s="27" t="s">
        <v>2049</v>
      </c>
      <c r="R63" s="136" t="s">
        <v>1623</v>
      </c>
      <c r="S63" s="27" t="s">
        <v>2090</v>
      </c>
      <c r="T63" s="27" t="s">
        <v>2090</v>
      </c>
      <c r="U63" s="27"/>
      <c r="V63" s="136" t="s">
        <v>1086</v>
      </c>
      <c r="W63" s="27" t="s">
        <v>276</v>
      </c>
      <c r="X63" s="158">
        <v>1</v>
      </c>
      <c r="Y63" s="27" t="s">
        <v>2051</v>
      </c>
      <c r="Z63" s="27" t="s">
        <v>278</v>
      </c>
      <c r="AA63" s="27" t="s">
        <v>2108</v>
      </c>
      <c r="AB63" s="136" t="s">
        <v>1601</v>
      </c>
      <c r="AD63" s="138">
        <v>0.34266999999999997</v>
      </c>
      <c r="AE63" s="162">
        <v>34.270000000000003</v>
      </c>
      <c r="AF63" s="138"/>
    </row>
    <row r="64" spans="1:32" ht="275">
      <c r="A64" s="27" t="s">
        <v>118</v>
      </c>
      <c r="B64" s="28">
        <v>2022</v>
      </c>
      <c r="C64" s="28" t="s">
        <v>119</v>
      </c>
      <c r="D64" s="27" t="s">
        <v>2115</v>
      </c>
      <c r="E64" s="27" t="s">
        <v>2111</v>
      </c>
      <c r="F64" s="30" t="s">
        <v>95</v>
      </c>
      <c r="G64" s="27" t="s">
        <v>272</v>
      </c>
      <c r="H64" s="136" t="s">
        <v>2041</v>
      </c>
      <c r="I64" s="136" t="s">
        <v>1978</v>
      </c>
      <c r="J64" s="136" t="s">
        <v>95</v>
      </c>
      <c r="K64" s="136" t="s">
        <v>1600</v>
      </c>
      <c r="L64" s="136" t="s">
        <v>1615</v>
      </c>
      <c r="N64" s="136">
        <v>23</v>
      </c>
      <c r="O64" s="140">
        <v>0.75</v>
      </c>
      <c r="P64" s="27" t="s">
        <v>87</v>
      </c>
      <c r="Q64" s="27" t="s">
        <v>2049</v>
      </c>
      <c r="R64" s="136" t="s">
        <v>1623</v>
      </c>
      <c r="S64" s="27" t="s">
        <v>2090</v>
      </c>
      <c r="T64" s="27" t="s">
        <v>2090</v>
      </c>
      <c r="U64" s="27"/>
      <c r="V64" s="136" t="s">
        <v>1086</v>
      </c>
      <c r="W64" s="27" t="s">
        <v>276</v>
      </c>
      <c r="X64" s="158">
        <v>1</v>
      </c>
      <c r="Y64" s="27" t="s">
        <v>2051</v>
      </c>
      <c r="Z64" s="27" t="s">
        <v>278</v>
      </c>
      <c r="AA64" s="27" t="s">
        <v>2108</v>
      </c>
      <c r="AB64" s="136" t="s">
        <v>1601</v>
      </c>
      <c r="AD64" s="138">
        <v>0.41382999999999998</v>
      </c>
      <c r="AE64" s="162">
        <v>41.38</v>
      </c>
      <c r="AF64" s="138"/>
    </row>
    <row r="65" spans="1:32" ht="275">
      <c r="A65" s="27" t="s">
        <v>118</v>
      </c>
      <c r="B65" s="28">
        <v>2022</v>
      </c>
      <c r="C65" s="28" t="s">
        <v>119</v>
      </c>
      <c r="D65" s="27" t="s">
        <v>2115</v>
      </c>
      <c r="E65" s="27" t="s">
        <v>2111</v>
      </c>
      <c r="F65" s="30" t="s">
        <v>95</v>
      </c>
      <c r="G65" s="27" t="s">
        <v>272</v>
      </c>
      <c r="H65" s="136" t="s">
        <v>2041</v>
      </c>
      <c r="I65" s="136" t="s">
        <v>1978</v>
      </c>
      <c r="J65" s="136" t="s">
        <v>95</v>
      </c>
      <c r="K65" s="136" t="s">
        <v>1600</v>
      </c>
      <c r="L65" s="136" t="s">
        <v>1615</v>
      </c>
      <c r="N65" s="136">
        <v>23</v>
      </c>
      <c r="O65" s="140">
        <v>0.85</v>
      </c>
      <c r="P65" s="27" t="s">
        <v>87</v>
      </c>
      <c r="Q65" s="27" t="s">
        <v>2049</v>
      </c>
      <c r="R65" s="136" t="s">
        <v>1623</v>
      </c>
      <c r="S65" s="27" t="s">
        <v>2090</v>
      </c>
      <c r="T65" s="27" t="s">
        <v>2090</v>
      </c>
      <c r="U65" s="27"/>
      <c r="V65" s="136" t="s">
        <v>1086</v>
      </c>
      <c r="W65" s="27" t="s">
        <v>276</v>
      </c>
      <c r="X65" s="158">
        <v>1</v>
      </c>
      <c r="Y65" s="27" t="s">
        <v>2051</v>
      </c>
      <c r="Z65" s="27" t="s">
        <v>278</v>
      </c>
      <c r="AA65" s="27" t="s">
        <v>2108</v>
      </c>
      <c r="AB65" s="136" t="s">
        <v>1601</v>
      </c>
      <c r="AD65" s="138">
        <v>0.40543000000000001</v>
      </c>
      <c r="AE65" s="162">
        <v>40.54</v>
      </c>
      <c r="AF65" s="138"/>
    </row>
    <row r="66" spans="1:32" ht="275">
      <c r="A66" s="27" t="s">
        <v>118</v>
      </c>
      <c r="B66" s="28">
        <v>2022</v>
      </c>
      <c r="C66" s="28" t="s">
        <v>119</v>
      </c>
      <c r="D66" s="27" t="s">
        <v>2115</v>
      </c>
      <c r="E66" s="27" t="s">
        <v>2111</v>
      </c>
      <c r="F66" s="30" t="s">
        <v>95</v>
      </c>
      <c r="G66" s="27" t="s">
        <v>272</v>
      </c>
      <c r="H66" s="136" t="s">
        <v>2041</v>
      </c>
      <c r="I66" s="136" t="s">
        <v>1978</v>
      </c>
      <c r="J66" s="136" t="s">
        <v>95</v>
      </c>
      <c r="K66" s="136" t="s">
        <v>1600</v>
      </c>
      <c r="L66" s="136" t="s">
        <v>1615</v>
      </c>
      <c r="N66" s="136">
        <v>22</v>
      </c>
      <c r="O66" s="140">
        <v>0.7</v>
      </c>
      <c r="P66" s="27" t="s">
        <v>87</v>
      </c>
      <c r="Q66" s="27" t="s">
        <v>2049</v>
      </c>
      <c r="R66" s="136" t="s">
        <v>1623</v>
      </c>
      <c r="S66" s="27" t="s">
        <v>2090</v>
      </c>
      <c r="T66" s="27" t="s">
        <v>2090</v>
      </c>
      <c r="U66" s="27"/>
      <c r="V66" s="136" t="s">
        <v>1086</v>
      </c>
      <c r="W66" s="27" t="s">
        <v>276</v>
      </c>
      <c r="X66" s="158">
        <v>1</v>
      </c>
      <c r="Y66" s="27" t="s">
        <v>2051</v>
      </c>
      <c r="Z66" s="27" t="s">
        <v>278</v>
      </c>
      <c r="AA66" s="27" t="s">
        <v>2108</v>
      </c>
      <c r="AB66" s="136" t="s">
        <v>1601</v>
      </c>
      <c r="AD66" s="138">
        <v>0.41089999999999999</v>
      </c>
      <c r="AE66" s="162">
        <v>41.09</v>
      </c>
      <c r="AF66" s="138"/>
    </row>
    <row r="67" spans="1:32" ht="250">
      <c r="A67" s="27" t="s">
        <v>118</v>
      </c>
      <c r="B67" s="28">
        <v>2022</v>
      </c>
      <c r="C67" s="28" t="s">
        <v>119</v>
      </c>
      <c r="D67" s="27" t="s">
        <v>2115</v>
      </c>
      <c r="E67" s="27" t="s">
        <v>2111</v>
      </c>
      <c r="F67" s="30" t="s">
        <v>95</v>
      </c>
      <c r="G67" s="27" t="s">
        <v>272</v>
      </c>
      <c r="H67" s="136" t="s">
        <v>1609</v>
      </c>
      <c r="I67" s="136" t="s">
        <v>1978</v>
      </c>
      <c r="J67" s="136" t="s">
        <v>95</v>
      </c>
      <c r="K67" s="136" t="s">
        <v>1600</v>
      </c>
      <c r="L67" s="136" t="s">
        <v>1615</v>
      </c>
      <c r="P67" s="136" t="s">
        <v>95</v>
      </c>
      <c r="Q67" s="27" t="s">
        <v>2049</v>
      </c>
      <c r="S67" s="27" t="s">
        <v>2090</v>
      </c>
      <c r="T67" s="27" t="s">
        <v>2090</v>
      </c>
      <c r="U67" s="27"/>
      <c r="V67" s="136" t="s">
        <v>1086</v>
      </c>
      <c r="Y67" s="27"/>
      <c r="AE67" s="162" t="s">
        <v>2064</v>
      </c>
    </row>
    <row r="68" spans="1:32" ht="275">
      <c r="A68" s="27" t="s">
        <v>118</v>
      </c>
      <c r="B68" s="28">
        <v>2022</v>
      </c>
      <c r="C68" s="28" t="s">
        <v>119</v>
      </c>
      <c r="D68" s="27" t="s">
        <v>2115</v>
      </c>
      <c r="E68" s="27" t="s">
        <v>2111</v>
      </c>
      <c r="F68" s="30" t="s">
        <v>95</v>
      </c>
      <c r="G68" s="27" t="s">
        <v>272</v>
      </c>
      <c r="H68" s="136" t="s">
        <v>367</v>
      </c>
      <c r="I68" s="136" t="s">
        <v>294</v>
      </c>
      <c r="J68" s="136" t="s">
        <v>95</v>
      </c>
      <c r="K68" s="136" t="s">
        <v>1600</v>
      </c>
      <c r="L68" s="136" t="s">
        <v>1615</v>
      </c>
      <c r="N68" s="136">
        <v>20.5</v>
      </c>
      <c r="O68" s="140">
        <v>0.25</v>
      </c>
      <c r="P68" s="140" t="s">
        <v>87</v>
      </c>
      <c r="Q68" s="27" t="s">
        <v>2049</v>
      </c>
      <c r="R68" s="136" t="s">
        <v>1623</v>
      </c>
      <c r="S68" s="27" t="s">
        <v>2090</v>
      </c>
      <c r="T68" s="27" t="s">
        <v>2090</v>
      </c>
      <c r="U68" s="27"/>
      <c r="V68" s="136" t="s">
        <v>1086</v>
      </c>
      <c r="W68" s="27" t="s">
        <v>276</v>
      </c>
      <c r="X68" s="158">
        <v>1</v>
      </c>
      <c r="Y68" s="27" t="s">
        <v>2051</v>
      </c>
      <c r="Z68" s="27" t="s">
        <v>278</v>
      </c>
      <c r="AA68" s="27" t="s">
        <v>2108</v>
      </c>
      <c r="AB68" s="136" t="s">
        <v>1601</v>
      </c>
      <c r="AD68" s="138">
        <v>5.4000000000000003E-3</v>
      </c>
      <c r="AE68" s="162">
        <v>0.54</v>
      </c>
      <c r="AF68" s="138"/>
    </row>
    <row r="69" spans="1:32" ht="275">
      <c r="A69" s="27" t="s">
        <v>118</v>
      </c>
      <c r="B69" s="28">
        <v>2022</v>
      </c>
      <c r="C69" s="28" t="s">
        <v>119</v>
      </c>
      <c r="D69" s="27" t="s">
        <v>2115</v>
      </c>
      <c r="E69" s="27" t="s">
        <v>2111</v>
      </c>
      <c r="F69" s="30" t="s">
        <v>95</v>
      </c>
      <c r="G69" s="27" t="s">
        <v>272</v>
      </c>
      <c r="H69" s="136" t="s">
        <v>367</v>
      </c>
      <c r="I69" s="136" t="s">
        <v>294</v>
      </c>
      <c r="J69" s="136" t="s">
        <v>95</v>
      </c>
      <c r="K69" s="136" t="s">
        <v>1600</v>
      </c>
      <c r="L69" s="136" t="s">
        <v>1615</v>
      </c>
      <c r="N69" s="136">
        <v>20.5</v>
      </c>
      <c r="O69" s="140">
        <v>0.3</v>
      </c>
      <c r="P69" s="140" t="s">
        <v>87</v>
      </c>
      <c r="Q69" s="27" t="s">
        <v>2049</v>
      </c>
      <c r="R69" s="136" t="s">
        <v>1623</v>
      </c>
      <c r="S69" s="27" t="s">
        <v>2090</v>
      </c>
      <c r="T69" s="27" t="s">
        <v>2090</v>
      </c>
      <c r="U69" s="27"/>
      <c r="V69" s="136" t="s">
        <v>1086</v>
      </c>
      <c r="W69" s="27" t="s">
        <v>276</v>
      </c>
      <c r="X69" s="158">
        <v>1</v>
      </c>
      <c r="Y69" s="27" t="s">
        <v>2051</v>
      </c>
      <c r="Z69" s="27" t="s">
        <v>278</v>
      </c>
      <c r="AA69" s="27" t="s">
        <v>2108</v>
      </c>
      <c r="AB69" s="136" t="s">
        <v>1601</v>
      </c>
      <c r="AD69" s="138">
        <v>1.5942600000000001E-2</v>
      </c>
      <c r="AE69" s="162">
        <v>1.59</v>
      </c>
      <c r="AF69" s="138"/>
    </row>
    <row r="70" spans="1:32" ht="275">
      <c r="A70" s="27" t="s">
        <v>118</v>
      </c>
      <c r="B70" s="28">
        <v>2022</v>
      </c>
      <c r="C70" s="28" t="s">
        <v>119</v>
      </c>
      <c r="D70" s="27" t="s">
        <v>2115</v>
      </c>
      <c r="E70" s="27" t="s">
        <v>2111</v>
      </c>
      <c r="F70" s="30" t="s">
        <v>95</v>
      </c>
      <c r="G70" s="27" t="s">
        <v>272</v>
      </c>
      <c r="H70" s="136" t="s">
        <v>367</v>
      </c>
      <c r="I70" s="136" t="s">
        <v>294</v>
      </c>
      <c r="J70" s="136" t="s">
        <v>95</v>
      </c>
      <c r="K70" s="136" t="s">
        <v>1600</v>
      </c>
      <c r="L70" s="136" t="s">
        <v>1615</v>
      </c>
      <c r="N70" s="136">
        <v>20.5</v>
      </c>
      <c r="O70" s="140">
        <v>0.65</v>
      </c>
      <c r="P70" s="140" t="s">
        <v>87</v>
      </c>
      <c r="Q70" s="27" t="s">
        <v>2049</v>
      </c>
      <c r="R70" s="136" t="s">
        <v>1623</v>
      </c>
      <c r="S70" s="27" t="s">
        <v>2090</v>
      </c>
      <c r="T70" s="27" t="s">
        <v>2090</v>
      </c>
      <c r="U70" s="27"/>
      <c r="V70" s="136" t="s">
        <v>1086</v>
      </c>
      <c r="W70" s="27" t="s">
        <v>276</v>
      </c>
      <c r="X70" s="158">
        <v>1</v>
      </c>
      <c r="Y70" s="27" t="s">
        <v>2051</v>
      </c>
      <c r="Z70" s="27" t="s">
        <v>278</v>
      </c>
      <c r="AA70" s="27" t="s">
        <v>2108</v>
      </c>
      <c r="AB70" s="136" t="s">
        <v>1601</v>
      </c>
      <c r="AD70" s="138">
        <v>0.71009</v>
      </c>
      <c r="AE70" s="162">
        <v>71.010000000000005</v>
      </c>
      <c r="AF70" s="138"/>
    </row>
    <row r="71" spans="1:32" ht="275">
      <c r="A71" s="27" t="s">
        <v>118</v>
      </c>
      <c r="B71" s="28">
        <v>2022</v>
      </c>
      <c r="C71" s="28" t="s">
        <v>119</v>
      </c>
      <c r="D71" s="27" t="s">
        <v>2115</v>
      </c>
      <c r="E71" s="27" t="s">
        <v>2111</v>
      </c>
      <c r="F71" s="30" t="s">
        <v>95</v>
      </c>
      <c r="G71" s="27" t="s">
        <v>272</v>
      </c>
      <c r="H71" s="136" t="s">
        <v>367</v>
      </c>
      <c r="I71" s="136" t="s">
        <v>294</v>
      </c>
      <c r="J71" s="136" t="s">
        <v>95</v>
      </c>
      <c r="K71" s="136" t="s">
        <v>1600</v>
      </c>
      <c r="L71" s="136" t="s">
        <v>1615</v>
      </c>
      <c r="N71" s="136">
        <v>23</v>
      </c>
      <c r="O71" s="140">
        <v>0.25</v>
      </c>
      <c r="P71" s="140" t="s">
        <v>87</v>
      </c>
      <c r="Q71" s="27" t="s">
        <v>2049</v>
      </c>
      <c r="R71" s="136" t="s">
        <v>1623</v>
      </c>
      <c r="S71" s="27" t="s">
        <v>2090</v>
      </c>
      <c r="T71" s="27" t="s">
        <v>2090</v>
      </c>
      <c r="U71" s="27"/>
      <c r="V71" s="136" t="s">
        <v>1086</v>
      </c>
      <c r="W71" s="27" t="s">
        <v>276</v>
      </c>
      <c r="X71" s="158">
        <v>1</v>
      </c>
      <c r="Y71" s="27" t="s">
        <v>2051</v>
      </c>
      <c r="Z71" s="27" t="s">
        <v>278</v>
      </c>
      <c r="AA71" s="27" t="s">
        <v>2108</v>
      </c>
      <c r="AB71" s="136" t="s">
        <v>1601</v>
      </c>
      <c r="AD71" s="138">
        <v>5.2500000000000003E-3</v>
      </c>
      <c r="AE71" s="162">
        <v>0.53</v>
      </c>
      <c r="AF71" s="138"/>
    </row>
    <row r="72" spans="1:32" ht="275">
      <c r="A72" s="27" t="s">
        <v>118</v>
      </c>
      <c r="B72" s="28">
        <v>2022</v>
      </c>
      <c r="C72" s="28" t="s">
        <v>119</v>
      </c>
      <c r="D72" s="27" t="s">
        <v>2115</v>
      </c>
      <c r="E72" s="27" t="s">
        <v>2111</v>
      </c>
      <c r="F72" s="30" t="s">
        <v>95</v>
      </c>
      <c r="G72" s="27" t="s">
        <v>272</v>
      </c>
      <c r="H72" s="136" t="s">
        <v>367</v>
      </c>
      <c r="I72" s="136" t="s">
        <v>294</v>
      </c>
      <c r="J72" s="136" t="s">
        <v>95</v>
      </c>
      <c r="K72" s="136" t="s">
        <v>1600</v>
      </c>
      <c r="L72" s="136" t="s">
        <v>1615</v>
      </c>
      <c r="N72" s="136">
        <v>23</v>
      </c>
      <c r="O72" s="140">
        <v>0.3</v>
      </c>
      <c r="P72" s="140" t="s">
        <v>87</v>
      </c>
      <c r="Q72" s="27" t="s">
        <v>2049</v>
      </c>
      <c r="R72" s="136" t="s">
        <v>1623</v>
      </c>
      <c r="S72" s="27" t="s">
        <v>2090</v>
      </c>
      <c r="T72" s="27" t="s">
        <v>2090</v>
      </c>
      <c r="U72" s="27"/>
      <c r="V72" s="136" t="s">
        <v>1086</v>
      </c>
      <c r="W72" s="27" t="s">
        <v>276</v>
      </c>
      <c r="X72" s="158">
        <v>1</v>
      </c>
      <c r="Y72" s="27" t="s">
        <v>2051</v>
      </c>
      <c r="Z72" s="27" t="s">
        <v>278</v>
      </c>
      <c r="AA72" s="27" t="s">
        <v>2108</v>
      </c>
      <c r="AB72" s="136" t="s">
        <v>1601</v>
      </c>
      <c r="AD72" s="138">
        <v>1.2999999999999999E-2</v>
      </c>
      <c r="AE72" s="162">
        <v>1.3</v>
      </c>
      <c r="AF72" s="138"/>
    </row>
    <row r="73" spans="1:32" ht="275">
      <c r="A73" s="27" t="s">
        <v>118</v>
      </c>
      <c r="B73" s="28">
        <v>2022</v>
      </c>
      <c r="C73" s="28" t="s">
        <v>119</v>
      </c>
      <c r="D73" s="27" t="s">
        <v>2115</v>
      </c>
      <c r="E73" s="27" t="s">
        <v>2111</v>
      </c>
      <c r="F73" s="30" t="s">
        <v>95</v>
      </c>
      <c r="G73" s="27" t="s">
        <v>272</v>
      </c>
      <c r="H73" s="136" t="s">
        <v>367</v>
      </c>
      <c r="I73" s="136" t="s">
        <v>294</v>
      </c>
      <c r="J73" s="136" t="s">
        <v>95</v>
      </c>
      <c r="K73" s="136" t="s">
        <v>1600</v>
      </c>
      <c r="L73" s="136" t="s">
        <v>1615</v>
      </c>
      <c r="N73" s="136">
        <v>23</v>
      </c>
      <c r="O73" s="140">
        <v>0.4</v>
      </c>
      <c r="P73" s="140" t="s">
        <v>87</v>
      </c>
      <c r="Q73" s="27" t="s">
        <v>2049</v>
      </c>
      <c r="R73" s="136" t="s">
        <v>1623</v>
      </c>
      <c r="S73" s="27" t="s">
        <v>2090</v>
      </c>
      <c r="T73" s="27" t="s">
        <v>2090</v>
      </c>
      <c r="U73" s="27"/>
      <c r="V73" s="136" t="s">
        <v>1086</v>
      </c>
      <c r="W73" s="27" t="s">
        <v>276</v>
      </c>
      <c r="X73" s="158">
        <v>1</v>
      </c>
      <c r="Y73" s="27" t="s">
        <v>2051</v>
      </c>
      <c r="Z73" s="27" t="s">
        <v>278</v>
      </c>
      <c r="AA73" s="27" t="s">
        <v>2108</v>
      </c>
      <c r="AB73" s="136" t="s">
        <v>1601</v>
      </c>
      <c r="AD73" s="138">
        <v>4.87E-2</v>
      </c>
      <c r="AE73" s="162">
        <v>4.87</v>
      </c>
      <c r="AF73" s="138"/>
    </row>
    <row r="74" spans="1:32" ht="275">
      <c r="A74" s="27" t="s">
        <v>118</v>
      </c>
      <c r="B74" s="28">
        <v>2022</v>
      </c>
      <c r="C74" s="28" t="s">
        <v>119</v>
      </c>
      <c r="D74" s="27" t="s">
        <v>2115</v>
      </c>
      <c r="E74" s="27" t="s">
        <v>2111</v>
      </c>
      <c r="F74" s="30" t="s">
        <v>95</v>
      </c>
      <c r="G74" s="27" t="s">
        <v>272</v>
      </c>
      <c r="H74" s="136" t="s">
        <v>367</v>
      </c>
      <c r="I74" s="136" t="s">
        <v>294</v>
      </c>
      <c r="J74" s="136" t="s">
        <v>95</v>
      </c>
      <c r="K74" s="136" t="s">
        <v>1600</v>
      </c>
      <c r="L74" s="136" t="s">
        <v>1615</v>
      </c>
      <c r="N74" s="136">
        <v>23</v>
      </c>
      <c r="O74" s="140">
        <v>0.5</v>
      </c>
      <c r="P74" s="140" t="s">
        <v>87</v>
      </c>
      <c r="Q74" s="27" t="s">
        <v>2049</v>
      </c>
      <c r="R74" s="136" t="s">
        <v>1623</v>
      </c>
      <c r="S74" s="27" t="s">
        <v>2090</v>
      </c>
      <c r="T74" s="27" t="s">
        <v>2090</v>
      </c>
      <c r="U74" s="27"/>
      <c r="V74" s="136" t="s">
        <v>1086</v>
      </c>
      <c r="W74" s="27" t="s">
        <v>276</v>
      </c>
      <c r="X74" s="158">
        <v>1</v>
      </c>
      <c r="Y74" s="27" t="s">
        <v>2051</v>
      </c>
      <c r="Z74" s="27" t="s">
        <v>278</v>
      </c>
      <c r="AA74" s="27" t="s">
        <v>2108</v>
      </c>
      <c r="AB74" s="136" t="s">
        <v>1601</v>
      </c>
      <c r="AD74" s="138">
        <v>0.1835</v>
      </c>
      <c r="AE74" s="162">
        <v>18.350000000000001</v>
      </c>
      <c r="AF74" s="138"/>
    </row>
    <row r="75" spans="1:32" ht="275">
      <c r="A75" s="27" t="s">
        <v>118</v>
      </c>
      <c r="B75" s="28">
        <v>2022</v>
      </c>
      <c r="C75" s="28" t="s">
        <v>119</v>
      </c>
      <c r="D75" s="27" t="s">
        <v>2115</v>
      </c>
      <c r="E75" s="27" t="s">
        <v>2111</v>
      </c>
      <c r="F75" s="30" t="s">
        <v>95</v>
      </c>
      <c r="G75" s="27" t="s">
        <v>272</v>
      </c>
      <c r="H75" s="136" t="s">
        <v>367</v>
      </c>
      <c r="I75" s="136" t="s">
        <v>294</v>
      </c>
      <c r="J75" s="136" t="s">
        <v>95</v>
      </c>
      <c r="K75" s="136" t="s">
        <v>1600</v>
      </c>
      <c r="L75" s="136" t="s">
        <v>1615</v>
      </c>
      <c r="N75" s="136">
        <v>23</v>
      </c>
      <c r="O75" s="140">
        <v>0.55000000000000004</v>
      </c>
      <c r="P75" s="140" t="s">
        <v>87</v>
      </c>
      <c r="Q75" s="27" t="s">
        <v>2049</v>
      </c>
      <c r="R75" s="136" t="s">
        <v>1623</v>
      </c>
      <c r="S75" s="27" t="s">
        <v>2090</v>
      </c>
      <c r="T75" s="27" t="s">
        <v>2090</v>
      </c>
      <c r="U75" s="27"/>
      <c r="V75" s="136" t="s">
        <v>1086</v>
      </c>
      <c r="W75" s="27" t="s">
        <v>276</v>
      </c>
      <c r="X75" s="158">
        <v>1</v>
      </c>
      <c r="Y75" s="27" t="s">
        <v>2051</v>
      </c>
      <c r="Z75" s="27" t="s">
        <v>278</v>
      </c>
      <c r="AA75" s="27" t="s">
        <v>2108</v>
      </c>
      <c r="AB75" s="136" t="s">
        <v>1601</v>
      </c>
      <c r="AD75" s="138">
        <v>0.55689999999999995</v>
      </c>
      <c r="AE75" s="162">
        <v>55.69</v>
      </c>
      <c r="AF75" s="138"/>
    </row>
    <row r="76" spans="1:32" ht="275">
      <c r="A76" s="27" t="s">
        <v>118</v>
      </c>
      <c r="B76" s="28">
        <v>2022</v>
      </c>
      <c r="C76" s="28" t="s">
        <v>119</v>
      </c>
      <c r="D76" s="27" t="s">
        <v>2115</v>
      </c>
      <c r="E76" s="27" t="s">
        <v>2111</v>
      </c>
      <c r="F76" s="30" t="s">
        <v>95</v>
      </c>
      <c r="G76" s="27" t="s">
        <v>272</v>
      </c>
      <c r="H76" s="136" t="s">
        <v>367</v>
      </c>
      <c r="I76" s="136" t="s">
        <v>294</v>
      </c>
      <c r="J76" s="136" t="s">
        <v>95</v>
      </c>
      <c r="K76" s="136" t="s">
        <v>1600</v>
      </c>
      <c r="L76" s="136" t="s">
        <v>1615</v>
      </c>
      <c r="N76" s="136">
        <v>23</v>
      </c>
      <c r="O76" s="140">
        <v>0.65</v>
      </c>
      <c r="P76" s="140" t="s">
        <v>87</v>
      </c>
      <c r="Q76" s="27" t="s">
        <v>2049</v>
      </c>
      <c r="R76" s="136" t="s">
        <v>1623</v>
      </c>
      <c r="S76" s="27" t="s">
        <v>2090</v>
      </c>
      <c r="T76" s="27" t="s">
        <v>2090</v>
      </c>
      <c r="U76" s="27"/>
      <c r="V76" s="136" t="s">
        <v>1086</v>
      </c>
      <c r="W76" s="27" t="s">
        <v>276</v>
      </c>
      <c r="X76" s="158">
        <v>1</v>
      </c>
      <c r="Y76" s="27" t="s">
        <v>2051</v>
      </c>
      <c r="Z76" s="27" t="s">
        <v>278</v>
      </c>
      <c r="AA76" s="27" t="s">
        <v>2108</v>
      </c>
      <c r="AB76" s="136" t="s">
        <v>1601</v>
      </c>
      <c r="AD76" s="138">
        <v>0.56059999999999999</v>
      </c>
      <c r="AE76" s="162">
        <v>56.06</v>
      </c>
      <c r="AF76" s="138"/>
    </row>
    <row r="77" spans="1:32" ht="275">
      <c r="A77" s="27" t="s">
        <v>118</v>
      </c>
      <c r="B77" s="28">
        <v>2022</v>
      </c>
      <c r="C77" s="28" t="s">
        <v>119</v>
      </c>
      <c r="D77" s="27" t="s">
        <v>2115</v>
      </c>
      <c r="E77" s="27" t="s">
        <v>2111</v>
      </c>
      <c r="F77" s="30" t="s">
        <v>95</v>
      </c>
      <c r="G77" s="27" t="s">
        <v>272</v>
      </c>
      <c r="H77" s="136" t="s">
        <v>367</v>
      </c>
      <c r="I77" s="136" t="s">
        <v>294</v>
      </c>
      <c r="J77" s="136" t="s">
        <v>95</v>
      </c>
      <c r="K77" s="136" t="s">
        <v>1600</v>
      </c>
      <c r="L77" s="136" t="s">
        <v>1615</v>
      </c>
      <c r="N77" s="136">
        <v>23</v>
      </c>
      <c r="O77" s="140">
        <v>0.75</v>
      </c>
      <c r="P77" s="140" t="s">
        <v>87</v>
      </c>
      <c r="Q77" s="27" t="s">
        <v>2049</v>
      </c>
      <c r="R77" s="136" t="s">
        <v>1623</v>
      </c>
      <c r="S77" s="27" t="s">
        <v>2090</v>
      </c>
      <c r="T77" s="27" t="s">
        <v>2090</v>
      </c>
      <c r="U77" s="27"/>
      <c r="V77" s="136" t="s">
        <v>1086</v>
      </c>
      <c r="W77" s="27" t="s">
        <v>276</v>
      </c>
      <c r="X77" s="158">
        <v>1</v>
      </c>
      <c r="Y77" s="27" t="s">
        <v>2051</v>
      </c>
      <c r="Z77" s="27" t="s">
        <v>278</v>
      </c>
      <c r="AA77" s="27" t="s">
        <v>2108</v>
      </c>
      <c r="AB77" s="136" t="s">
        <v>1601</v>
      </c>
      <c r="AD77" s="138">
        <v>0.55449999999999999</v>
      </c>
      <c r="AE77" s="162">
        <v>55.45</v>
      </c>
      <c r="AF77" s="138"/>
    </row>
    <row r="78" spans="1:32" ht="275">
      <c r="A78" s="27" t="s">
        <v>118</v>
      </c>
      <c r="B78" s="28">
        <v>2022</v>
      </c>
      <c r="C78" s="28" t="s">
        <v>119</v>
      </c>
      <c r="D78" s="27" t="s">
        <v>2115</v>
      </c>
      <c r="E78" s="27" t="s">
        <v>2111</v>
      </c>
      <c r="F78" s="30" t="s">
        <v>95</v>
      </c>
      <c r="G78" s="27" t="s">
        <v>272</v>
      </c>
      <c r="H78" s="136" t="s">
        <v>367</v>
      </c>
      <c r="I78" s="136" t="s">
        <v>294</v>
      </c>
      <c r="J78" s="136" t="s">
        <v>95</v>
      </c>
      <c r="K78" s="136" t="s">
        <v>1600</v>
      </c>
      <c r="L78" s="136" t="s">
        <v>1615</v>
      </c>
      <c r="N78" s="136">
        <v>23</v>
      </c>
      <c r="O78" s="140">
        <v>0.85</v>
      </c>
      <c r="P78" s="140" t="s">
        <v>87</v>
      </c>
      <c r="Q78" s="27" t="s">
        <v>2049</v>
      </c>
      <c r="R78" s="136" t="s">
        <v>1623</v>
      </c>
      <c r="S78" s="27" t="s">
        <v>2090</v>
      </c>
      <c r="T78" s="27" t="s">
        <v>2090</v>
      </c>
      <c r="U78" s="27"/>
      <c r="V78" s="136" t="s">
        <v>1086</v>
      </c>
      <c r="W78" s="27" t="s">
        <v>276</v>
      </c>
      <c r="X78" s="158">
        <v>1</v>
      </c>
      <c r="Y78" s="27" t="s">
        <v>2051</v>
      </c>
      <c r="Z78" s="27" t="s">
        <v>278</v>
      </c>
      <c r="AA78" s="27" t="s">
        <v>2108</v>
      </c>
      <c r="AB78" s="136" t="s">
        <v>1601</v>
      </c>
      <c r="AD78" s="138">
        <v>0.46479999999999999</v>
      </c>
      <c r="AE78" s="162">
        <v>46.48</v>
      </c>
      <c r="AF78" s="138"/>
    </row>
    <row r="79" spans="1:32" ht="275">
      <c r="A79" s="27" t="s">
        <v>118</v>
      </c>
      <c r="B79" s="28">
        <v>2022</v>
      </c>
      <c r="C79" s="28" t="s">
        <v>119</v>
      </c>
      <c r="D79" s="27" t="s">
        <v>2115</v>
      </c>
      <c r="E79" s="27" t="s">
        <v>2111</v>
      </c>
      <c r="F79" s="30" t="s">
        <v>95</v>
      </c>
      <c r="G79" s="27" t="s">
        <v>272</v>
      </c>
      <c r="H79" s="136" t="s">
        <v>367</v>
      </c>
      <c r="I79" s="136" t="s">
        <v>294</v>
      </c>
      <c r="J79" s="136" t="s">
        <v>95</v>
      </c>
      <c r="K79" s="136" t="s">
        <v>1600</v>
      </c>
      <c r="L79" s="136" t="s">
        <v>1615</v>
      </c>
      <c r="N79" s="136">
        <v>23</v>
      </c>
      <c r="O79" s="140">
        <v>0.4</v>
      </c>
      <c r="P79" s="140" t="s">
        <v>87</v>
      </c>
      <c r="Q79" s="27" t="s">
        <v>2049</v>
      </c>
      <c r="R79" s="136" t="s">
        <v>1623</v>
      </c>
      <c r="S79" s="27" t="s">
        <v>2090</v>
      </c>
      <c r="T79" s="27" t="s">
        <v>2090</v>
      </c>
      <c r="U79" s="27"/>
      <c r="V79" s="136" t="s">
        <v>1086</v>
      </c>
      <c r="W79" s="27" t="s">
        <v>276</v>
      </c>
      <c r="X79" s="158">
        <v>1</v>
      </c>
      <c r="Y79" s="27" t="s">
        <v>2051</v>
      </c>
      <c r="Z79" s="27" t="s">
        <v>278</v>
      </c>
      <c r="AA79" s="27" t="s">
        <v>2108</v>
      </c>
      <c r="AB79" s="136" t="s">
        <v>1601</v>
      </c>
      <c r="AD79" s="138"/>
      <c r="AE79" s="162">
        <v>1.78</v>
      </c>
      <c r="AF79" s="162">
        <v>0.43</v>
      </c>
    </row>
    <row r="80" spans="1:32" ht="275">
      <c r="A80" s="27" t="s">
        <v>118</v>
      </c>
      <c r="B80" s="28">
        <v>2022</v>
      </c>
      <c r="C80" s="28" t="s">
        <v>119</v>
      </c>
      <c r="D80" s="27" t="s">
        <v>2115</v>
      </c>
      <c r="E80" s="27" t="s">
        <v>2111</v>
      </c>
      <c r="F80" s="30" t="s">
        <v>95</v>
      </c>
      <c r="G80" s="27" t="s">
        <v>272</v>
      </c>
      <c r="H80" s="136" t="s">
        <v>367</v>
      </c>
      <c r="I80" s="136" t="s">
        <v>294</v>
      </c>
      <c r="J80" s="136" t="s">
        <v>95</v>
      </c>
      <c r="K80" s="136" t="s">
        <v>1600</v>
      </c>
      <c r="L80" s="136" t="s">
        <v>1615</v>
      </c>
      <c r="N80" s="136">
        <v>23</v>
      </c>
      <c r="O80" s="140">
        <v>0.5</v>
      </c>
      <c r="P80" s="140" t="s">
        <v>87</v>
      </c>
      <c r="Q80" s="27" t="s">
        <v>2049</v>
      </c>
      <c r="R80" s="136" t="s">
        <v>1623</v>
      </c>
      <c r="S80" s="27" t="s">
        <v>2090</v>
      </c>
      <c r="T80" s="27" t="s">
        <v>2090</v>
      </c>
      <c r="U80" s="27"/>
      <c r="V80" s="136" t="s">
        <v>1086</v>
      </c>
      <c r="W80" s="27" t="s">
        <v>276</v>
      </c>
      <c r="X80" s="158">
        <v>1</v>
      </c>
      <c r="Y80" s="27" t="s">
        <v>2051</v>
      </c>
      <c r="Z80" s="27" t="s">
        <v>278</v>
      </c>
      <c r="AA80" s="27" t="s">
        <v>2108</v>
      </c>
      <c r="AB80" s="136" t="s">
        <v>1601</v>
      </c>
      <c r="AD80" s="138"/>
      <c r="AE80" s="162">
        <v>15.19</v>
      </c>
      <c r="AF80" s="162">
        <v>3.36</v>
      </c>
    </row>
    <row r="81" spans="1:32" ht="275">
      <c r="A81" s="27" t="s">
        <v>118</v>
      </c>
      <c r="B81" s="28">
        <v>2022</v>
      </c>
      <c r="C81" s="28" t="s">
        <v>119</v>
      </c>
      <c r="D81" s="27" t="s">
        <v>2115</v>
      </c>
      <c r="E81" s="27" t="s">
        <v>2111</v>
      </c>
      <c r="F81" s="30" t="s">
        <v>95</v>
      </c>
      <c r="G81" s="27" t="s">
        <v>272</v>
      </c>
      <c r="H81" s="136" t="s">
        <v>367</v>
      </c>
      <c r="I81" s="136" t="s">
        <v>294</v>
      </c>
      <c r="J81" s="136" t="s">
        <v>95</v>
      </c>
      <c r="K81" s="136" t="s">
        <v>1600</v>
      </c>
      <c r="L81" s="136" t="s">
        <v>1615</v>
      </c>
      <c r="N81" s="136">
        <v>23</v>
      </c>
      <c r="O81" s="140">
        <v>0.55000000000000004</v>
      </c>
      <c r="P81" s="140" t="s">
        <v>87</v>
      </c>
      <c r="Q81" s="27" t="s">
        <v>2049</v>
      </c>
      <c r="R81" s="136" t="s">
        <v>1623</v>
      </c>
      <c r="S81" s="27" t="s">
        <v>2090</v>
      </c>
      <c r="T81" s="27" t="s">
        <v>2090</v>
      </c>
      <c r="U81" s="27"/>
      <c r="V81" s="136" t="s">
        <v>1086</v>
      </c>
      <c r="W81" s="27" t="s">
        <v>276</v>
      </c>
      <c r="X81" s="158">
        <v>1</v>
      </c>
      <c r="Y81" s="27" t="s">
        <v>2051</v>
      </c>
      <c r="Z81" s="27" t="s">
        <v>278</v>
      </c>
      <c r="AA81" s="27" t="s">
        <v>2108</v>
      </c>
      <c r="AB81" s="136" t="s">
        <v>1601</v>
      </c>
      <c r="AD81" s="138"/>
      <c r="AE81" s="162">
        <v>22.28</v>
      </c>
      <c r="AF81" s="162">
        <v>1.51</v>
      </c>
    </row>
    <row r="82" spans="1:32" ht="275">
      <c r="A82" s="27" t="s">
        <v>118</v>
      </c>
      <c r="B82" s="28">
        <v>2022</v>
      </c>
      <c r="C82" s="28" t="s">
        <v>119</v>
      </c>
      <c r="D82" s="27" t="s">
        <v>2115</v>
      </c>
      <c r="E82" s="27" t="s">
        <v>2111</v>
      </c>
      <c r="F82" s="30" t="s">
        <v>95</v>
      </c>
      <c r="G82" s="27" t="s">
        <v>272</v>
      </c>
      <c r="H82" s="136" t="s">
        <v>367</v>
      </c>
      <c r="I82" s="136" t="s">
        <v>294</v>
      </c>
      <c r="J82" s="136" t="s">
        <v>95</v>
      </c>
      <c r="K82" s="136" t="s">
        <v>1600</v>
      </c>
      <c r="L82" s="136" t="s">
        <v>1615</v>
      </c>
      <c r="N82" s="136">
        <v>23</v>
      </c>
      <c r="O82" s="140">
        <v>0.6</v>
      </c>
      <c r="P82" s="140" t="s">
        <v>87</v>
      </c>
      <c r="Q82" s="27" t="s">
        <v>2049</v>
      </c>
      <c r="R82" s="136" t="s">
        <v>1623</v>
      </c>
      <c r="S82" s="27" t="s">
        <v>2090</v>
      </c>
      <c r="T82" s="27" t="s">
        <v>2090</v>
      </c>
      <c r="U82" s="27"/>
      <c r="V82" s="136" t="s">
        <v>1086</v>
      </c>
      <c r="W82" s="27" t="s">
        <v>276</v>
      </c>
      <c r="X82" s="158">
        <v>1</v>
      </c>
      <c r="Y82" s="27" t="s">
        <v>2051</v>
      </c>
      <c r="Z82" s="27" t="s">
        <v>278</v>
      </c>
      <c r="AA82" s="27" t="s">
        <v>2108</v>
      </c>
      <c r="AB82" s="136" t="s">
        <v>1601</v>
      </c>
      <c r="AD82" s="138"/>
      <c r="AE82" s="162">
        <v>36.83</v>
      </c>
      <c r="AF82" s="162">
        <v>3.96</v>
      </c>
    </row>
    <row r="83" spans="1:32" ht="275">
      <c r="A83" s="27" t="s">
        <v>118</v>
      </c>
      <c r="B83" s="28">
        <v>2022</v>
      </c>
      <c r="C83" s="28" t="s">
        <v>119</v>
      </c>
      <c r="D83" s="27" t="s">
        <v>2115</v>
      </c>
      <c r="E83" s="27" t="s">
        <v>2111</v>
      </c>
      <c r="F83" s="30" t="s">
        <v>95</v>
      </c>
      <c r="G83" s="27" t="s">
        <v>272</v>
      </c>
      <c r="H83" s="136" t="s">
        <v>367</v>
      </c>
      <c r="I83" s="136" t="s">
        <v>294</v>
      </c>
      <c r="J83" s="136" t="s">
        <v>95</v>
      </c>
      <c r="K83" s="136" t="s">
        <v>1600</v>
      </c>
      <c r="L83" s="136" t="s">
        <v>1615</v>
      </c>
      <c r="N83" s="136">
        <v>23</v>
      </c>
      <c r="O83" s="140">
        <v>0.65</v>
      </c>
      <c r="P83" s="140" t="s">
        <v>87</v>
      </c>
      <c r="Q83" s="27" t="s">
        <v>2049</v>
      </c>
      <c r="R83" s="136" t="s">
        <v>1623</v>
      </c>
      <c r="S83" s="27" t="s">
        <v>2090</v>
      </c>
      <c r="T83" s="27" t="s">
        <v>2090</v>
      </c>
      <c r="U83" s="27"/>
      <c r="V83" s="136" t="s">
        <v>1086</v>
      </c>
      <c r="W83" s="27" t="s">
        <v>276</v>
      </c>
      <c r="X83" s="158">
        <v>1</v>
      </c>
      <c r="Y83" s="27" t="s">
        <v>2051</v>
      </c>
      <c r="Z83" s="27" t="s">
        <v>278</v>
      </c>
      <c r="AA83" s="27" t="s">
        <v>2108</v>
      </c>
      <c r="AB83" s="136" t="s">
        <v>1601</v>
      </c>
      <c r="AD83" s="138"/>
      <c r="AE83" s="162">
        <v>39.49</v>
      </c>
      <c r="AF83" s="162">
        <v>2.54</v>
      </c>
    </row>
    <row r="84" spans="1:32" ht="275">
      <c r="A84" s="27" t="s">
        <v>118</v>
      </c>
      <c r="B84" s="28">
        <v>2022</v>
      </c>
      <c r="C84" s="28" t="s">
        <v>119</v>
      </c>
      <c r="D84" s="27" t="s">
        <v>2115</v>
      </c>
      <c r="E84" s="27" t="s">
        <v>2111</v>
      </c>
      <c r="F84" s="30" t="s">
        <v>95</v>
      </c>
      <c r="G84" s="27" t="s">
        <v>272</v>
      </c>
      <c r="H84" s="136" t="s">
        <v>367</v>
      </c>
      <c r="I84" s="136" t="s">
        <v>294</v>
      </c>
      <c r="J84" s="136" t="s">
        <v>95</v>
      </c>
      <c r="K84" s="136" t="s">
        <v>1600</v>
      </c>
      <c r="L84" s="136" t="s">
        <v>1615</v>
      </c>
      <c r="N84" s="136">
        <v>23</v>
      </c>
      <c r="O84" s="140">
        <v>0.75</v>
      </c>
      <c r="P84" s="140" t="s">
        <v>87</v>
      </c>
      <c r="Q84" s="27" t="s">
        <v>2049</v>
      </c>
      <c r="R84" s="136" t="s">
        <v>1623</v>
      </c>
      <c r="S84" s="27" t="s">
        <v>2090</v>
      </c>
      <c r="T84" s="27" t="s">
        <v>2090</v>
      </c>
      <c r="U84" s="27"/>
      <c r="V84" s="136" t="s">
        <v>1086</v>
      </c>
      <c r="W84" s="27" t="s">
        <v>276</v>
      </c>
      <c r="X84" s="158">
        <v>1</v>
      </c>
      <c r="Y84" s="27" t="s">
        <v>2051</v>
      </c>
      <c r="Z84" s="27" t="s">
        <v>278</v>
      </c>
      <c r="AA84" s="27" t="s">
        <v>2108</v>
      </c>
      <c r="AB84" s="136" t="s">
        <v>1601</v>
      </c>
      <c r="AD84" s="138"/>
      <c r="AE84" s="162">
        <v>45.01</v>
      </c>
      <c r="AF84" s="162">
        <v>7.46</v>
      </c>
    </row>
    <row r="85" spans="1:32" ht="275">
      <c r="A85" s="27" t="s">
        <v>118</v>
      </c>
      <c r="B85" s="28">
        <v>2022</v>
      </c>
      <c r="C85" s="28" t="s">
        <v>119</v>
      </c>
      <c r="D85" s="27" t="s">
        <v>2115</v>
      </c>
      <c r="E85" s="27" t="s">
        <v>2111</v>
      </c>
      <c r="F85" s="30" t="s">
        <v>95</v>
      </c>
      <c r="G85" s="27" t="s">
        <v>272</v>
      </c>
      <c r="H85" s="136" t="s">
        <v>367</v>
      </c>
      <c r="I85" s="136" t="s">
        <v>294</v>
      </c>
      <c r="J85" s="136" t="s">
        <v>95</v>
      </c>
      <c r="K85" s="136" t="s">
        <v>1600</v>
      </c>
      <c r="L85" s="136" t="s">
        <v>1615</v>
      </c>
      <c r="N85" s="136">
        <v>23</v>
      </c>
      <c r="O85" s="140">
        <v>1</v>
      </c>
      <c r="P85" s="140" t="s">
        <v>87</v>
      </c>
      <c r="Q85" s="27" t="s">
        <v>2049</v>
      </c>
      <c r="R85" s="136" t="s">
        <v>1623</v>
      </c>
      <c r="S85" s="27" t="s">
        <v>2090</v>
      </c>
      <c r="T85" s="27" t="s">
        <v>2090</v>
      </c>
      <c r="U85" s="27"/>
      <c r="V85" s="136" t="s">
        <v>1086</v>
      </c>
      <c r="W85" s="27" t="s">
        <v>276</v>
      </c>
      <c r="X85" s="158">
        <v>1</v>
      </c>
      <c r="Y85" s="27" t="s">
        <v>2051</v>
      </c>
      <c r="Z85" s="27" t="s">
        <v>278</v>
      </c>
      <c r="AA85" s="27" t="s">
        <v>2108</v>
      </c>
      <c r="AB85" s="136" t="s">
        <v>1601</v>
      </c>
      <c r="AD85" s="138"/>
      <c r="AE85" s="162">
        <v>43.82</v>
      </c>
      <c r="AF85" s="162">
        <v>3.01</v>
      </c>
    </row>
    <row r="86" spans="1:32" ht="275">
      <c r="A86" s="27" t="s">
        <v>118</v>
      </c>
      <c r="B86" s="28">
        <v>2022</v>
      </c>
      <c r="C86" s="28" t="s">
        <v>119</v>
      </c>
      <c r="D86" s="27" t="s">
        <v>2115</v>
      </c>
      <c r="E86" s="27" t="s">
        <v>2111</v>
      </c>
      <c r="F86" s="30" t="s">
        <v>95</v>
      </c>
      <c r="G86" s="27" t="s">
        <v>272</v>
      </c>
      <c r="H86" s="136" t="s">
        <v>367</v>
      </c>
      <c r="I86" s="136" t="s">
        <v>294</v>
      </c>
      <c r="J86" s="136" t="s">
        <v>95</v>
      </c>
      <c r="K86" s="136" t="s">
        <v>1600</v>
      </c>
      <c r="L86" s="136" t="s">
        <v>1615</v>
      </c>
      <c r="N86" s="136">
        <v>23</v>
      </c>
      <c r="O86" s="140">
        <v>0.85</v>
      </c>
      <c r="P86" s="140" t="s">
        <v>87</v>
      </c>
      <c r="Q86" s="27" t="s">
        <v>2049</v>
      </c>
      <c r="R86" s="136" t="s">
        <v>1623</v>
      </c>
      <c r="S86" s="27" t="s">
        <v>2090</v>
      </c>
      <c r="T86" s="27" t="s">
        <v>2090</v>
      </c>
      <c r="U86" s="27"/>
      <c r="V86" s="136" t="s">
        <v>1086</v>
      </c>
      <c r="W86" s="27" t="s">
        <v>276</v>
      </c>
      <c r="X86" s="158">
        <v>1</v>
      </c>
      <c r="Y86" s="27" t="s">
        <v>2051</v>
      </c>
      <c r="Z86" s="27" t="s">
        <v>278</v>
      </c>
      <c r="AA86" s="27" t="s">
        <v>2108</v>
      </c>
      <c r="AB86" s="136" t="s">
        <v>1601</v>
      </c>
      <c r="AD86" s="138"/>
      <c r="AE86" s="162">
        <v>45.38</v>
      </c>
      <c r="AF86" s="162">
        <v>5.33</v>
      </c>
    </row>
    <row r="87" spans="1:32" ht="275">
      <c r="A87" s="27" t="s">
        <v>118</v>
      </c>
      <c r="B87" s="28">
        <v>2022</v>
      </c>
      <c r="C87" s="28" t="s">
        <v>119</v>
      </c>
      <c r="D87" s="27" t="s">
        <v>2115</v>
      </c>
      <c r="E87" s="27" t="s">
        <v>2111</v>
      </c>
      <c r="F87" s="30" t="s">
        <v>95</v>
      </c>
      <c r="G87" s="27" t="s">
        <v>272</v>
      </c>
      <c r="H87" s="136" t="s">
        <v>364</v>
      </c>
      <c r="I87" s="136" t="s">
        <v>294</v>
      </c>
      <c r="J87" s="136" t="s">
        <v>95</v>
      </c>
      <c r="K87" s="136" t="s">
        <v>1600</v>
      </c>
      <c r="L87" s="136" t="s">
        <v>1615</v>
      </c>
      <c r="N87" s="136">
        <v>20.5</v>
      </c>
      <c r="O87" s="140">
        <v>0.75</v>
      </c>
      <c r="P87" s="140" t="s">
        <v>87</v>
      </c>
      <c r="Q87" s="27" t="s">
        <v>2049</v>
      </c>
      <c r="R87" s="136" t="s">
        <v>1623</v>
      </c>
      <c r="S87" s="27" t="s">
        <v>2090</v>
      </c>
      <c r="T87" s="27" t="s">
        <v>2090</v>
      </c>
      <c r="U87" s="27"/>
      <c r="V87" s="136" t="s">
        <v>1086</v>
      </c>
      <c r="W87" s="27" t="s">
        <v>276</v>
      </c>
      <c r="X87" s="158">
        <v>1</v>
      </c>
      <c r="Y87" s="27" t="s">
        <v>2051</v>
      </c>
      <c r="Z87" s="27" t="s">
        <v>278</v>
      </c>
      <c r="AA87" s="27" t="s">
        <v>2108</v>
      </c>
      <c r="AB87" s="136" t="s">
        <v>1601</v>
      </c>
      <c r="AD87" s="138">
        <v>0.62752200000000002</v>
      </c>
      <c r="AE87" s="162">
        <v>62.75</v>
      </c>
      <c r="AF87" s="138"/>
    </row>
    <row r="88" spans="1:32" ht="275">
      <c r="A88" s="27" t="s">
        <v>118</v>
      </c>
      <c r="B88" s="28">
        <v>2022</v>
      </c>
      <c r="C88" s="28" t="s">
        <v>119</v>
      </c>
      <c r="D88" s="27" t="s">
        <v>2115</v>
      </c>
      <c r="E88" s="27" t="s">
        <v>2111</v>
      </c>
      <c r="F88" s="30" t="s">
        <v>95</v>
      </c>
      <c r="G88" s="27" t="s">
        <v>272</v>
      </c>
      <c r="H88" s="136" t="s">
        <v>364</v>
      </c>
      <c r="I88" s="136" t="s">
        <v>294</v>
      </c>
      <c r="J88" s="136" t="s">
        <v>95</v>
      </c>
      <c r="K88" s="136" t="s">
        <v>1600</v>
      </c>
      <c r="L88" s="136" t="s">
        <v>1615</v>
      </c>
      <c r="N88" s="136">
        <v>23</v>
      </c>
      <c r="O88" s="140">
        <v>0.4</v>
      </c>
      <c r="P88" s="140" t="s">
        <v>87</v>
      </c>
      <c r="Q88" s="27" t="s">
        <v>2049</v>
      </c>
      <c r="R88" s="136" t="s">
        <v>1623</v>
      </c>
      <c r="S88" s="27" t="s">
        <v>2090</v>
      </c>
      <c r="T88" s="27" t="s">
        <v>2090</v>
      </c>
      <c r="U88" s="27"/>
      <c r="V88" s="136" t="s">
        <v>1086</v>
      </c>
      <c r="W88" s="27" t="s">
        <v>276</v>
      </c>
      <c r="X88" s="158">
        <v>1</v>
      </c>
      <c r="Y88" s="27" t="s">
        <v>2051</v>
      </c>
      <c r="Z88" s="27" t="s">
        <v>278</v>
      </c>
      <c r="AA88" s="27" t="s">
        <v>2108</v>
      </c>
      <c r="AB88" s="136" t="s">
        <v>1601</v>
      </c>
      <c r="AD88" s="138">
        <v>7.5009999999999993E-2</v>
      </c>
      <c r="AE88" s="162">
        <v>7.5</v>
      </c>
      <c r="AF88" s="138"/>
    </row>
    <row r="89" spans="1:32" ht="275">
      <c r="A89" s="27" t="s">
        <v>118</v>
      </c>
      <c r="B89" s="28">
        <v>2022</v>
      </c>
      <c r="C89" s="28" t="s">
        <v>119</v>
      </c>
      <c r="D89" s="27" t="s">
        <v>2115</v>
      </c>
      <c r="E89" s="27" t="s">
        <v>2111</v>
      </c>
      <c r="F89" s="30" t="s">
        <v>95</v>
      </c>
      <c r="G89" s="27" t="s">
        <v>272</v>
      </c>
      <c r="H89" s="136" t="s">
        <v>364</v>
      </c>
      <c r="I89" s="136" t="s">
        <v>294</v>
      </c>
      <c r="J89" s="136" t="s">
        <v>95</v>
      </c>
      <c r="K89" s="136" t="s">
        <v>1600</v>
      </c>
      <c r="L89" s="136" t="s">
        <v>1615</v>
      </c>
      <c r="N89" s="136">
        <v>23</v>
      </c>
      <c r="O89" s="140">
        <v>0.5</v>
      </c>
      <c r="P89" s="140" t="s">
        <v>87</v>
      </c>
      <c r="Q89" s="27" t="s">
        <v>2049</v>
      </c>
      <c r="R89" s="136" t="s">
        <v>1623</v>
      </c>
      <c r="S89" s="27" t="s">
        <v>2090</v>
      </c>
      <c r="T89" s="27" t="s">
        <v>2090</v>
      </c>
      <c r="U89" s="27"/>
      <c r="V89" s="136" t="s">
        <v>1086</v>
      </c>
      <c r="W89" s="27" t="s">
        <v>276</v>
      </c>
      <c r="X89" s="158">
        <v>1</v>
      </c>
      <c r="Y89" s="27" t="s">
        <v>2051</v>
      </c>
      <c r="Z89" s="27" t="s">
        <v>278</v>
      </c>
      <c r="AA89" s="27" t="s">
        <v>2108</v>
      </c>
      <c r="AB89" s="136" t="s">
        <v>1601</v>
      </c>
      <c r="AD89" s="138">
        <v>0.28777000000000003</v>
      </c>
      <c r="AE89" s="162">
        <v>28.78</v>
      </c>
      <c r="AF89" s="138"/>
    </row>
    <row r="90" spans="1:32" ht="275">
      <c r="A90" s="27" t="s">
        <v>118</v>
      </c>
      <c r="B90" s="28">
        <v>2022</v>
      </c>
      <c r="C90" s="28" t="s">
        <v>119</v>
      </c>
      <c r="D90" s="27" t="s">
        <v>2115</v>
      </c>
      <c r="E90" s="27" t="s">
        <v>2111</v>
      </c>
      <c r="F90" s="30" t="s">
        <v>95</v>
      </c>
      <c r="G90" s="27" t="s">
        <v>272</v>
      </c>
      <c r="H90" s="136" t="s">
        <v>364</v>
      </c>
      <c r="I90" s="136" t="s">
        <v>294</v>
      </c>
      <c r="J90" s="136" t="s">
        <v>95</v>
      </c>
      <c r="K90" s="136" t="s">
        <v>1600</v>
      </c>
      <c r="L90" s="136" t="s">
        <v>1615</v>
      </c>
      <c r="N90" s="136">
        <v>23</v>
      </c>
      <c r="O90" s="140">
        <v>0.55000000000000004</v>
      </c>
      <c r="P90" s="140" t="s">
        <v>87</v>
      </c>
      <c r="Q90" s="27" t="s">
        <v>2049</v>
      </c>
      <c r="R90" s="136" t="s">
        <v>1623</v>
      </c>
      <c r="S90" s="27" t="s">
        <v>2090</v>
      </c>
      <c r="T90" s="27" t="s">
        <v>2090</v>
      </c>
      <c r="U90" s="27"/>
      <c r="V90" s="136" t="s">
        <v>1086</v>
      </c>
      <c r="W90" s="27" t="s">
        <v>276</v>
      </c>
      <c r="X90" s="158">
        <v>1</v>
      </c>
      <c r="Y90" s="27" t="s">
        <v>2051</v>
      </c>
      <c r="Z90" s="27" t="s">
        <v>278</v>
      </c>
      <c r="AA90" s="27" t="s">
        <v>2108</v>
      </c>
      <c r="AB90" s="136" t="s">
        <v>1601</v>
      </c>
      <c r="AD90" s="138">
        <v>0.50463999999999998</v>
      </c>
      <c r="AE90" s="162">
        <v>50.46</v>
      </c>
      <c r="AF90" s="138"/>
    </row>
    <row r="91" spans="1:32" ht="275">
      <c r="A91" s="27" t="s">
        <v>118</v>
      </c>
      <c r="B91" s="28">
        <v>2022</v>
      </c>
      <c r="C91" s="28" t="s">
        <v>119</v>
      </c>
      <c r="D91" s="27" t="s">
        <v>2115</v>
      </c>
      <c r="E91" s="27" t="s">
        <v>2111</v>
      </c>
      <c r="F91" s="30" t="s">
        <v>95</v>
      </c>
      <c r="G91" s="27" t="s">
        <v>272</v>
      </c>
      <c r="H91" s="136" t="s">
        <v>364</v>
      </c>
      <c r="I91" s="136" t="s">
        <v>294</v>
      </c>
      <c r="J91" s="136" t="s">
        <v>95</v>
      </c>
      <c r="K91" s="136" t="s">
        <v>1600</v>
      </c>
      <c r="L91" s="136" t="s">
        <v>1615</v>
      </c>
      <c r="N91" s="136">
        <v>23</v>
      </c>
      <c r="O91" s="140">
        <v>0.65</v>
      </c>
      <c r="P91" s="140" t="s">
        <v>87</v>
      </c>
      <c r="Q91" s="27" t="s">
        <v>2049</v>
      </c>
      <c r="R91" s="136" t="s">
        <v>1623</v>
      </c>
      <c r="S91" s="27" t="s">
        <v>2090</v>
      </c>
      <c r="T91" s="27" t="s">
        <v>2090</v>
      </c>
      <c r="U91" s="27"/>
      <c r="V91" s="136" t="s">
        <v>1086</v>
      </c>
      <c r="W91" s="27" t="s">
        <v>276</v>
      </c>
      <c r="X91" s="158">
        <v>1</v>
      </c>
      <c r="Y91" s="27" t="s">
        <v>2051</v>
      </c>
      <c r="Z91" s="27" t="s">
        <v>278</v>
      </c>
      <c r="AA91" s="27" t="s">
        <v>2108</v>
      </c>
      <c r="AB91" s="136" t="s">
        <v>1601</v>
      </c>
      <c r="AD91" s="138">
        <v>0.48370000000000002</v>
      </c>
      <c r="AE91" s="162">
        <v>48.37</v>
      </c>
      <c r="AF91" s="138"/>
    </row>
    <row r="92" spans="1:32" ht="275">
      <c r="A92" s="27" t="s">
        <v>118</v>
      </c>
      <c r="B92" s="28">
        <v>2022</v>
      </c>
      <c r="C92" s="28" t="s">
        <v>119</v>
      </c>
      <c r="D92" s="27" t="s">
        <v>2115</v>
      </c>
      <c r="E92" s="27" t="s">
        <v>2111</v>
      </c>
      <c r="F92" s="30" t="s">
        <v>95</v>
      </c>
      <c r="G92" s="27" t="s">
        <v>272</v>
      </c>
      <c r="H92" s="136" t="s">
        <v>365</v>
      </c>
      <c r="I92" s="136" t="s">
        <v>294</v>
      </c>
      <c r="J92" s="136" t="s">
        <v>95</v>
      </c>
      <c r="K92" s="136" t="s">
        <v>1600</v>
      </c>
      <c r="L92" s="136" t="s">
        <v>1615</v>
      </c>
      <c r="N92" s="136">
        <v>20.5</v>
      </c>
      <c r="O92" s="140">
        <v>0.25</v>
      </c>
      <c r="P92" s="140" t="s">
        <v>87</v>
      </c>
      <c r="Q92" s="27" t="s">
        <v>2049</v>
      </c>
      <c r="R92" s="136" t="s">
        <v>1623</v>
      </c>
      <c r="S92" s="27" t="s">
        <v>2090</v>
      </c>
      <c r="T92" s="27" t="s">
        <v>2090</v>
      </c>
      <c r="U92" s="27"/>
      <c r="V92" s="136" t="s">
        <v>1086</v>
      </c>
      <c r="W92" s="27" t="s">
        <v>276</v>
      </c>
      <c r="X92" s="158">
        <v>1</v>
      </c>
      <c r="Y92" s="27" t="s">
        <v>2051</v>
      </c>
      <c r="Z92" s="27" t="s">
        <v>278</v>
      </c>
      <c r="AA92" s="27" t="s">
        <v>2108</v>
      </c>
      <c r="AB92" s="136" t="s">
        <v>1601</v>
      </c>
      <c r="AD92" s="138">
        <v>9.6500000000000006E-3</v>
      </c>
      <c r="AE92" s="162">
        <v>0.97</v>
      </c>
      <c r="AF92" s="138"/>
    </row>
    <row r="93" spans="1:32" ht="275">
      <c r="A93" s="27" t="s">
        <v>118</v>
      </c>
      <c r="B93" s="28">
        <v>2022</v>
      </c>
      <c r="C93" s="28" t="s">
        <v>119</v>
      </c>
      <c r="D93" s="27" t="s">
        <v>2115</v>
      </c>
      <c r="E93" s="27" t="s">
        <v>2111</v>
      </c>
      <c r="F93" s="30" t="s">
        <v>95</v>
      </c>
      <c r="G93" s="27" t="s">
        <v>272</v>
      </c>
      <c r="H93" s="136" t="s">
        <v>365</v>
      </c>
      <c r="I93" s="136" t="s">
        <v>294</v>
      </c>
      <c r="J93" s="136" t="s">
        <v>95</v>
      </c>
      <c r="K93" s="136" t="s">
        <v>1600</v>
      </c>
      <c r="L93" s="136" t="s">
        <v>1615</v>
      </c>
      <c r="N93" s="136">
        <v>20.5</v>
      </c>
      <c r="O93" s="140">
        <v>0.75</v>
      </c>
      <c r="P93" s="140" t="s">
        <v>87</v>
      </c>
      <c r="Q93" s="27" t="s">
        <v>2049</v>
      </c>
      <c r="R93" s="136" t="s">
        <v>1623</v>
      </c>
      <c r="S93" s="27" t="s">
        <v>2090</v>
      </c>
      <c r="T93" s="27" t="s">
        <v>2090</v>
      </c>
      <c r="U93" s="27"/>
      <c r="V93" s="136" t="s">
        <v>1086</v>
      </c>
      <c r="W93" s="27" t="s">
        <v>276</v>
      </c>
      <c r="X93" s="158">
        <v>1</v>
      </c>
      <c r="Y93" s="27" t="s">
        <v>2051</v>
      </c>
      <c r="Z93" s="27" t="s">
        <v>278</v>
      </c>
      <c r="AA93" s="27" t="s">
        <v>2108</v>
      </c>
      <c r="AB93" s="136" t="s">
        <v>1601</v>
      </c>
      <c r="AD93" s="138">
        <v>0.25555</v>
      </c>
      <c r="AE93" s="162">
        <v>25.56</v>
      </c>
      <c r="AF93" s="138"/>
    </row>
    <row r="94" spans="1:32" ht="275">
      <c r="A94" s="27" t="s">
        <v>118</v>
      </c>
      <c r="B94" s="28">
        <v>2022</v>
      </c>
      <c r="C94" s="28" t="s">
        <v>119</v>
      </c>
      <c r="D94" s="27" t="s">
        <v>2115</v>
      </c>
      <c r="E94" s="27" t="s">
        <v>2111</v>
      </c>
      <c r="F94" s="30" t="s">
        <v>95</v>
      </c>
      <c r="G94" s="27" t="s">
        <v>272</v>
      </c>
      <c r="H94" s="136" t="s">
        <v>365</v>
      </c>
      <c r="I94" s="136" t="s">
        <v>294</v>
      </c>
      <c r="J94" s="136" t="s">
        <v>95</v>
      </c>
      <c r="K94" s="136" t="s">
        <v>1600</v>
      </c>
      <c r="L94" s="136" t="s">
        <v>1615</v>
      </c>
      <c r="N94" s="136">
        <v>23</v>
      </c>
      <c r="O94" s="140">
        <v>0.3</v>
      </c>
      <c r="P94" s="140" t="s">
        <v>87</v>
      </c>
      <c r="Q94" s="27" t="s">
        <v>2049</v>
      </c>
      <c r="R94" s="136" t="s">
        <v>1623</v>
      </c>
      <c r="S94" s="27" t="s">
        <v>2090</v>
      </c>
      <c r="T94" s="27" t="s">
        <v>2090</v>
      </c>
      <c r="U94" s="27"/>
      <c r="V94" s="136" t="s">
        <v>1086</v>
      </c>
      <c r="W94" s="27" t="s">
        <v>276</v>
      </c>
      <c r="X94" s="158">
        <v>1</v>
      </c>
      <c r="Y94" s="27" t="s">
        <v>2051</v>
      </c>
      <c r="Z94" s="27" t="s">
        <v>278</v>
      </c>
      <c r="AA94" s="27" t="s">
        <v>2108</v>
      </c>
      <c r="AB94" s="136" t="s">
        <v>1601</v>
      </c>
      <c r="AD94" s="138">
        <v>1.3780000000000001E-2</v>
      </c>
      <c r="AE94" s="162">
        <v>1.38</v>
      </c>
      <c r="AF94" s="138"/>
    </row>
    <row r="95" spans="1:32" ht="275">
      <c r="A95" s="27" t="s">
        <v>118</v>
      </c>
      <c r="B95" s="28">
        <v>2022</v>
      </c>
      <c r="C95" s="28" t="s">
        <v>119</v>
      </c>
      <c r="D95" s="27" t="s">
        <v>2115</v>
      </c>
      <c r="E95" s="27" t="s">
        <v>2111</v>
      </c>
      <c r="F95" s="30" t="s">
        <v>95</v>
      </c>
      <c r="G95" s="27" t="s">
        <v>272</v>
      </c>
      <c r="H95" s="136" t="s">
        <v>365</v>
      </c>
      <c r="I95" s="136" t="s">
        <v>294</v>
      </c>
      <c r="J95" s="136" t="s">
        <v>95</v>
      </c>
      <c r="K95" s="136" t="s">
        <v>1600</v>
      </c>
      <c r="L95" s="136" t="s">
        <v>1615</v>
      </c>
      <c r="N95" s="136">
        <v>23</v>
      </c>
      <c r="O95" s="140">
        <v>0.4</v>
      </c>
      <c r="P95" s="140" t="s">
        <v>87</v>
      </c>
      <c r="Q95" s="27" t="s">
        <v>2049</v>
      </c>
      <c r="R95" s="136" t="s">
        <v>1623</v>
      </c>
      <c r="S95" s="27" t="s">
        <v>2090</v>
      </c>
      <c r="T95" s="27" t="s">
        <v>2090</v>
      </c>
      <c r="U95" s="27"/>
      <c r="V95" s="136" t="s">
        <v>1086</v>
      </c>
      <c r="W95" s="27" t="s">
        <v>276</v>
      </c>
      <c r="X95" s="158">
        <v>1</v>
      </c>
      <c r="Y95" s="27" t="s">
        <v>2051</v>
      </c>
      <c r="Z95" s="27" t="s">
        <v>278</v>
      </c>
      <c r="AA95" s="27" t="s">
        <v>2108</v>
      </c>
      <c r="AB95" s="136" t="s">
        <v>1601</v>
      </c>
      <c r="AD95" s="138">
        <v>4.8169999999999998E-2</v>
      </c>
      <c r="AE95" s="162">
        <v>4.82</v>
      </c>
      <c r="AF95" s="138"/>
    </row>
    <row r="96" spans="1:32" ht="275">
      <c r="A96" s="27" t="s">
        <v>118</v>
      </c>
      <c r="B96" s="28">
        <v>2022</v>
      </c>
      <c r="C96" s="28" t="s">
        <v>119</v>
      </c>
      <c r="D96" s="27" t="s">
        <v>2115</v>
      </c>
      <c r="E96" s="27" t="s">
        <v>2111</v>
      </c>
      <c r="F96" s="30" t="s">
        <v>95</v>
      </c>
      <c r="G96" s="27" t="s">
        <v>272</v>
      </c>
      <c r="H96" s="136" t="s">
        <v>365</v>
      </c>
      <c r="I96" s="136" t="s">
        <v>294</v>
      </c>
      <c r="J96" s="136" t="s">
        <v>95</v>
      </c>
      <c r="K96" s="136" t="s">
        <v>1600</v>
      </c>
      <c r="L96" s="136" t="s">
        <v>1615</v>
      </c>
      <c r="N96" s="136">
        <v>23</v>
      </c>
      <c r="O96" s="140">
        <v>0.5</v>
      </c>
      <c r="P96" s="140" t="s">
        <v>87</v>
      </c>
      <c r="Q96" s="27" t="s">
        <v>2049</v>
      </c>
      <c r="R96" s="136" t="s">
        <v>1623</v>
      </c>
      <c r="S96" s="27" t="s">
        <v>2090</v>
      </c>
      <c r="T96" s="27" t="s">
        <v>2090</v>
      </c>
      <c r="U96" s="27"/>
      <c r="V96" s="136" t="s">
        <v>1086</v>
      </c>
      <c r="W96" s="27" t="s">
        <v>276</v>
      </c>
      <c r="X96" s="158">
        <v>1</v>
      </c>
      <c r="Y96" s="27" t="s">
        <v>2051</v>
      </c>
      <c r="Z96" s="27" t="s">
        <v>278</v>
      </c>
      <c r="AA96" s="27" t="s">
        <v>2108</v>
      </c>
      <c r="AB96" s="136" t="s">
        <v>1601</v>
      </c>
      <c r="AD96" s="138">
        <v>0.19136</v>
      </c>
      <c r="AE96" s="162">
        <v>19.14</v>
      </c>
      <c r="AF96" s="138"/>
    </row>
    <row r="97" spans="1:36" ht="275">
      <c r="A97" s="27" t="s">
        <v>118</v>
      </c>
      <c r="B97" s="28">
        <v>2022</v>
      </c>
      <c r="C97" s="28" t="s">
        <v>119</v>
      </c>
      <c r="D97" s="27" t="s">
        <v>2115</v>
      </c>
      <c r="E97" s="27" t="s">
        <v>2111</v>
      </c>
      <c r="F97" s="30" t="s">
        <v>95</v>
      </c>
      <c r="G97" s="27" t="s">
        <v>272</v>
      </c>
      <c r="H97" s="136" t="s">
        <v>365</v>
      </c>
      <c r="I97" s="136" t="s">
        <v>294</v>
      </c>
      <c r="J97" s="136" t="s">
        <v>95</v>
      </c>
      <c r="K97" s="136" t="s">
        <v>1600</v>
      </c>
      <c r="L97" s="136" t="s">
        <v>1615</v>
      </c>
      <c r="N97" s="136">
        <v>23</v>
      </c>
      <c r="O97" s="140">
        <v>0.55000000000000004</v>
      </c>
      <c r="P97" s="140" t="s">
        <v>87</v>
      </c>
      <c r="Q97" s="27" t="s">
        <v>2049</v>
      </c>
      <c r="R97" s="136" t="s">
        <v>1623</v>
      </c>
      <c r="S97" s="27" t="s">
        <v>2090</v>
      </c>
      <c r="T97" s="27" t="s">
        <v>2090</v>
      </c>
      <c r="U97" s="27"/>
      <c r="V97" s="136" t="s">
        <v>1086</v>
      </c>
      <c r="W97" s="27" t="s">
        <v>276</v>
      </c>
      <c r="X97" s="158">
        <v>1</v>
      </c>
      <c r="Y97" s="27" t="s">
        <v>2051</v>
      </c>
      <c r="Z97" s="27" t="s">
        <v>278</v>
      </c>
      <c r="AA97" s="27" t="s">
        <v>2108</v>
      </c>
      <c r="AB97" s="136" t="s">
        <v>1601</v>
      </c>
      <c r="AD97" s="138">
        <v>0.23005999999999999</v>
      </c>
      <c r="AE97" s="162">
        <v>23.01</v>
      </c>
      <c r="AF97" s="138"/>
    </row>
    <row r="98" spans="1:36" ht="275">
      <c r="A98" s="27" t="s">
        <v>118</v>
      </c>
      <c r="B98" s="28">
        <v>2022</v>
      </c>
      <c r="C98" s="28" t="s">
        <v>119</v>
      </c>
      <c r="D98" s="27" t="s">
        <v>2115</v>
      </c>
      <c r="E98" s="27" t="s">
        <v>2111</v>
      </c>
      <c r="F98" s="30" t="s">
        <v>95</v>
      </c>
      <c r="G98" s="27" t="s">
        <v>272</v>
      </c>
      <c r="H98" s="136" t="s">
        <v>365</v>
      </c>
      <c r="I98" s="136" t="s">
        <v>294</v>
      </c>
      <c r="J98" s="136" t="s">
        <v>95</v>
      </c>
      <c r="K98" s="136" t="s">
        <v>1600</v>
      </c>
      <c r="L98" s="136" t="s">
        <v>1615</v>
      </c>
      <c r="N98" s="136">
        <v>23</v>
      </c>
      <c r="O98" s="140">
        <v>0.65</v>
      </c>
      <c r="P98" s="140" t="s">
        <v>87</v>
      </c>
      <c r="Q98" s="27" t="s">
        <v>2049</v>
      </c>
      <c r="R98" s="136" t="s">
        <v>1623</v>
      </c>
      <c r="S98" s="27" t="s">
        <v>2090</v>
      </c>
      <c r="T98" s="27" t="s">
        <v>2090</v>
      </c>
      <c r="U98" s="27"/>
      <c r="V98" s="136" t="s">
        <v>1086</v>
      </c>
      <c r="W98" s="27" t="s">
        <v>276</v>
      </c>
      <c r="X98" s="158">
        <v>1</v>
      </c>
      <c r="Y98" s="27" t="s">
        <v>2051</v>
      </c>
      <c r="Z98" s="27" t="s">
        <v>278</v>
      </c>
      <c r="AA98" s="27" t="s">
        <v>2108</v>
      </c>
      <c r="AB98" s="136" t="s">
        <v>1601</v>
      </c>
      <c r="AD98" s="138">
        <v>0.32979999999999998</v>
      </c>
      <c r="AE98" s="162">
        <v>32.979999999999997</v>
      </c>
      <c r="AF98" s="138"/>
    </row>
    <row r="99" spans="1:36" ht="275">
      <c r="A99" s="27" t="s">
        <v>118</v>
      </c>
      <c r="B99" s="28">
        <v>2022</v>
      </c>
      <c r="C99" s="28" t="s">
        <v>119</v>
      </c>
      <c r="D99" s="27" t="s">
        <v>2115</v>
      </c>
      <c r="E99" s="27" t="s">
        <v>2111</v>
      </c>
      <c r="F99" s="30" t="s">
        <v>95</v>
      </c>
      <c r="G99" s="27" t="s">
        <v>272</v>
      </c>
      <c r="H99" s="136" t="s">
        <v>365</v>
      </c>
      <c r="I99" s="136" t="s">
        <v>294</v>
      </c>
      <c r="J99" s="136" t="s">
        <v>95</v>
      </c>
      <c r="K99" s="136" t="s">
        <v>1600</v>
      </c>
      <c r="L99" s="136" t="s">
        <v>1615</v>
      </c>
      <c r="N99" s="136">
        <v>23</v>
      </c>
      <c r="O99" s="140">
        <v>0.85</v>
      </c>
      <c r="P99" s="140" t="s">
        <v>87</v>
      </c>
      <c r="Q99" s="27" t="s">
        <v>2049</v>
      </c>
      <c r="R99" s="136" t="s">
        <v>1623</v>
      </c>
      <c r="S99" s="27" t="s">
        <v>2090</v>
      </c>
      <c r="T99" s="27" t="s">
        <v>2090</v>
      </c>
      <c r="U99" s="27"/>
      <c r="V99" s="136" t="s">
        <v>1086</v>
      </c>
      <c r="W99" s="27" t="s">
        <v>276</v>
      </c>
      <c r="X99" s="158">
        <v>1</v>
      </c>
      <c r="Y99" s="27" t="s">
        <v>2051</v>
      </c>
      <c r="Z99" s="27" t="s">
        <v>278</v>
      </c>
      <c r="AA99" s="27" t="s">
        <v>2108</v>
      </c>
      <c r="AB99" s="136" t="s">
        <v>1601</v>
      </c>
      <c r="AD99" s="138">
        <v>0.22234000000000001</v>
      </c>
      <c r="AE99" s="162">
        <v>22.23</v>
      </c>
      <c r="AF99" s="138"/>
    </row>
    <row r="100" spans="1:36" ht="275">
      <c r="A100" s="27" t="s">
        <v>118</v>
      </c>
      <c r="B100" s="28">
        <v>2022</v>
      </c>
      <c r="C100" s="28" t="s">
        <v>119</v>
      </c>
      <c r="D100" s="27" t="s">
        <v>2115</v>
      </c>
      <c r="E100" s="27" t="s">
        <v>2111</v>
      </c>
      <c r="F100" s="30" t="s">
        <v>95</v>
      </c>
      <c r="G100" s="27" t="s">
        <v>272</v>
      </c>
      <c r="H100" s="136" t="s">
        <v>368</v>
      </c>
      <c r="I100" s="136" t="s">
        <v>294</v>
      </c>
      <c r="J100" s="136" t="s">
        <v>95</v>
      </c>
      <c r="K100" s="136" t="s">
        <v>1600</v>
      </c>
      <c r="L100" s="136" t="s">
        <v>1615</v>
      </c>
      <c r="N100" s="136">
        <v>20.5</v>
      </c>
      <c r="O100" s="140">
        <v>0.3</v>
      </c>
      <c r="P100" s="140" t="s">
        <v>87</v>
      </c>
      <c r="Q100" s="27" t="s">
        <v>2049</v>
      </c>
      <c r="R100" s="136" t="s">
        <v>1623</v>
      </c>
      <c r="S100" s="27" t="s">
        <v>2090</v>
      </c>
      <c r="T100" s="27" t="s">
        <v>2090</v>
      </c>
      <c r="U100" s="27"/>
      <c r="V100" s="136" t="s">
        <v>1086</v>
      </c>
      <c r="W100" s="27" t="s">
        <v>276</v>
      </c>
      <c r="X100" s="158">
        <v>1</v>
      </c>
      <c r="Y100" s="27" t="s">
        <v>2051</v>
      </c>
      <c r="Z100" s="27" t="s">
        <v>278</v>
      </c>
      <c r="AA100" s="27" t="s">
        <v>2108</v>
      </c>
      <c r="AB100" s="136" t="s">
        <v>1601</v>
      </c>
      <c r="AD100" s="138">
        <v>6.9499999999999996E-3</v>
      </c>
      <c r="AE100" s="162">
        <v>0.7</v>
      </c>
      <c r="AF100" s="138"/>
    </row>
    <row r="101" spans="1:36" ht="275">
      <c r="A101" s="27" t="s">
        <v>118</v>
      </c>
      <c r="B101" s="28">
        <v>2022</v>
      </c>
      <c r="C101" s="28" t="s">
        <v>119</v>
      </c>
      <c r="D101" s="27" t="s">
        <v>2115</v>
      </c>
      <c r="E101" s="27" t="s">
        <v>2111</v>
      </c>
      <c r="F101" s="30" t="s">
        <v>95</v>
      </c>
      <c r="G101" s="27" t="s">
        <v>272</v>
      </c>
      <c r="H101" s="136" t="s">
        <v>368</v>
      </c>
      <c r="I101" s="136" t="s">
        <v>294</v>
      </c>
      <c r="J101" s="136" t="s">
        <v>95</v>
      </c>
      <c r="K101" s="136" t="s">
        <v>1600</v>
      </c>
      <c r="L101" s="136" t="s">
        <v>1615</v>
      </c>
      <c r="N101" s="136">
        <v>23</v>
      </c>
      <c r="O101" s="140">
        <v>0.25</v>
      </c>
      <c r="P101" s="140" t="s">
        <v>87</v>
      </c>
      <c r="Q101" s="27" t="s">
        <v>2049</v>
      </c>
      <c r="R101" s="136" t="s">
        <v>1623</v>
      </c>
      <c r="S101" s="27" t="s">
        <v>2090</v>
      </c>
      <c r="T101" s="27" t="s">
        <v>2090</v>
      </c>
      <c r="U101" s="27"/>
      <c r="V101" s="136" t="s">
        <v>1086</v>
      </c>
      <c r="W101" s="27" t="s">
        <v>276</v>
      </c>
      <c r="X101" s="158">
        <v>1</v>
      </c>
      <c r="Y101" s="27" t="s">
        <v>2051</v>
      </c>
      <c r="Z101" s="27" t="s">
        <v>278</v>
      </c>
      <c r="AA101" s="27" t="s">
        <v>2108</v>
      </c>
      <c r="AB101" s="136" t="s">
        <v>1601</v>
      </c>
      <c r="AD101" s="138">
        <v>5.2249999999999998E-2</v>
      </c>
      <c r="AE101" s="162">
        <v>5.23</v>
      </c>
      <c r="AF101" s="138"/>
    </row>
    <row r="102" spans="1:36" ht="275">
      <c r="A102" s="27" t="s">
        <v>118</v>
      </c>
      <c r="B102" s="28">
        <v>2022</v>
      </c>
      <c r="C102" s="28" t="s">
        <v>119</v>
      </c>
      <c r="D102" s="27" t="s">
        <v>2115</v>
      </c>
      <c r="E102" s="27" t="s">
        <v>2111</v>
      </c>
      <c r="F102" s="30" t="s">
        <v>95</v>
      </c>
      <c r="G102" s="27" t="s">
        <v>272</v>
      </c>
      <c r="H102" s="136" t="s">
        <v>368</v>
      </c>
      <c r="I102" s="136" t="s">
        <v>294</v>
      </c>
      <c r="J102" s="136" t="s">
        <v>95</v>
      </c>
      <c r="K102" s="136" t="s">
        <v>1600</v>
      </c>
      <c r="L102" s="136" t="s">
        <v>1615</v>
      </c>
      <c r="N102" s="136">
        <v>23</v>
      </c>
      <c r="O102" s="140">
        <v>0.4</v>
      </c>
      <c r="P102" s="140" t="s">
        <v>87</v>
      </c>
      <c r="Q102" s="27" t="s">
        <v>2049</v>
      </c>
      <c r="R102" s="136" t="s">
        <v>1623</v>
      </c>
      <c r="S102" s="27" t="s">
        <v>2090</v>
      </c>
      <c r="T102" s="27" t="s">
        <v>2090</v>
      </c>
      <c r="U102" s="27"/>
      <c r="V102" s="136" t="s">
        <v>1086</v>
      </c>
      <c r="W102" s="27" t="s">
        <v>276</v>
      </c>
      <c r="X102" s="158">
        <v>1</v>
      </c>
      <c r="Y102" s="27" t="s">
        <v>2051</v>
      </c>
      <c r="Z102" s="27" t="s">
        <v>278</v>
      </c>
      <c r="AA102" s="27" t="s">
        <v>2108</v>
      </c>
      <c r="AB102" s="136" t="s">
        <v>1601</v>
      </c>
      <c r="AD102" s="138">
        <v>6.6059999999999994E-2</v>
      </c>
      <c r="AE102" s="162">
        <v>6.61</v>
      </c>
      <c r="AF102" s="138"/>
      <c r="AJ102" s="136" t="s">
        <v>2066</v>
      </c>
    </row>
    <row r="103" spans="1:36" ht="275">
      <c r="A103" s="27" t="s">
        <v>118</v>
      </c>
      <c r="B103" s="28">
        <v>2022</v>
      </c>
      <c r="C103" s="28" t="s">
        <v>119</v>
      </c>
      <c r="D103" s="27" t="s">
        <v>2115</v>
      </c>
      <c r="E103" s="27" t="s">
        <v>2111</v>
      </c>
      <c r="F103" s="30" t="s">
        <v>95</v>
      </c>
      <c r="G103" s="27" t="s">
        <v>272</v>
      </c>
      <c r="H103" s="136" t="s">
        <v>368</v>
      </c>
      <c r="I103" s="136" t="s">
        <v>294</v>
      </c>
      <c r="J103" s="136" t="s">
        <v>95</v>
      </c>
      <c r="K103" s="136" t="s">
        <v>1600</v>
      </c>
      <c r="L103" s="136" t="s">
        <v>1615</v>
      </c>
      <c r="N103" s="136">
        <v>23</v>
      </c>
      <c r="O103" s="140">
        <v>0.5</v>
      </c>
      <c r="P103" s="140" t="s">
        <v>87</v>
      </c>
      <c r="Q103" s="27" t="s">
        <v>2049</v>
      </c>
      <c r="R103" s="136" t="s">
        <v>1623</v>
      </c>
      <c r="S103" s="27" t="s">
        <v>2090</v>
      </c>
      <c r="T103" s="27" t="s">
        <v>2090</v>
      </c>
      <c r="U103" s="27"/>
      <c r="V103" s="136" t="s">
        <v>1086</v>
      </c>
      <c r="W103" s="27" t="s">
        <v>276</v>
      </c>
      <c r="X103" s="158">
        <v>1</v>
      </c>
      <c r="Y103" s="27" t="s">
        <v>2051</v>
      </c>
      <c r="Z103" s="27" t="s">
        <v>278</v>
      </c>
      <c r="AA103" s="27" t="s">
        <v>2108</v>
      </c>
      <c r="AB103" s="136" t="s">
        <v>1601</v>
      </c>
      <c r="AD103" s="138">
        <v>0.24415000000000001</v>
      </c>
      <c r="AE103" s="162">
        <v>24.42</v>
      </c>
      <c r="AF103" s="138"/>
    </row>
    <row r="104" spans="1:36" ht="275">
      <c r="A104" s="27" t="s">
        <v>118</v>
      </c>
      <c r="B104" s="28">
        <v>2022</v>
      </c>
      <c r="C104" s="28" t="s">
        <v>119</v>
      </c>
      <c r="D104" s="27" t="s">
        <v>2115</v>
      </c>
      <c r="E104" s="27" t="s">
        <v>2111</v>
      </c>
      <c r="F104" s="30" t="s">
        <v>95</v>
      </c>
      <c r="G104" s="27" t="s">
        <v>272</v>
      </c>
      <c r="H104" s="136" t="s">
        <v>368</v>
      </c>
      <c r="I104" s="136" t="s">
        <v>294</v>
      </c>
      <c r="J104" s="136" t="s">
        <v>95</v>
      </c>
      <c r="K104" s="136" t="s">
        <v>1600</v>
      </c>
      <c r="L104" s="136" t="s">
        <v>1615</v>
      </c>
      <c r="N104" s="136">
        <v>23</v>
      </c>
      <c r="O104" s="140">
        <v>0.55000000000000004</v>
      </c>
      <c r="P104" s="140" t="s">
        <v>87</v>
      </c>
      <c r="Q104" s="27" t="s">
        <v>2049</v>
      </c>
      <c r="R104" s="136" t="s">
        <v>1623</v>
      </c>
      <c r="S104" s="27" t="s">
        <v>2090</v>
      </c>
      <c r="T104" s="27" t="s">
        <v>2090</v>
      </c>
      <c r="U104" s="27"/>
      <c r="V104" s="136" t="s">
        <v>1086</v>
      </c>
      <c r="W104" s="27" t="s">
        <v>276</v>
      </c>
      <c r="X104" s="158">
        <v>1</v>
      </c>
      <c r="Y104" s="27" t="s">
        <v>2051</v>
      </c>
      <c r="Z104" s="27" t="s">
        <v>278</v>
      </c>
      <c r="AA104" s="27" t="s">
        <v>2108</v>
      </c>
      <c r="AB104" s="136" t="s">
        <v>1601</v>
      </c>
      <c r="AD104" s="138">
        <v>0.30312</v>
      </c>
      <c r="AE104" s="162">
        <v>30.31</v>
      </c>
      <c r="AF104" s="138"/>
    </row>
    <row r="105" spans="1:36" ht="275">
      <c r="A105" s="27" t="s">
        <v>118</v>
      </c>
      <c r="B105" s="28">
        <v>2022</v>
      </c>
      <c r="C105" s="28" t="s">
        <v>119</v>
      </c>
      <c r="D105" s="27" t="s">
        <v>2115</v>
      </c>
      <c r="E105" s="27" t="s">
        <v>2111</v>
      </c>
      <c r="F105" s="30" t="s">
        <v>95</v>
      </c>
      <c r="G105" s="27" t="s">
        <v>272</v>
      </c>
      <c r="H105" s="136" t="s">
        <v>368</v>
      </c>
      <c r="I105" s="136" t="s">
        <v>294</v>
      </c>
      <c r="J105" s="136" t="s">
        <v>95</v>
      </c>
      <c r="K105" s="136" t="s">
        <v>1600</v>
      </c>
      <c r="L105" s="136" t="s">
        <v>1615</v>
      </c>
      <c r="N105" s="136">
        <v>23</v>
      </c>
      <c r="O105" s="140">
        <v>0.65</v>
      </c>
      <c r="P105" s="140" t="s">
        <v>87</v>
      </c>
      <c r="Q105" s="27" t="s">
        <v>2049</v>
      </c>
      <c r="R105" s="136" t="s">
        <v>1623</v>
      </c>
      <c r="S105" s="27" t="s">
        <v>2090</v>
      </c>
      <c r="T105" s="27" t="s">
        <v>2090</v>
      </c>
      <c r="U105" s="27"/>
      <c r="V105" s="136" t="s">
        <v>1086</v>
      </c>
      <c r="W105" s="27" t="s">
        <v>276</v>
      </c>
      <c r="X105" s="158">
        <v>1</v>
      </c>
      <c r="Y105" s="27" t="s">
        <v>2051</v>
      </c>
      <c r="Z105" s="27" t="s">
        <v>278</v>
      </c>
      <c r="AA105" s="27" t="s">
        <v>2108</v>
      </c>
      <c r="AB105" s="136" t="s">
        <v>1601</v>
      </c>
      <c r="AD105" s="138">
        <v>0.31790000000000002</v>
      </c>
      <c r="AE105" s="162">
        <v>31.79</v>
      </c>
      <c r="AF105" s="138"/>
    </row>
    <row r="106" spans="1:36" ht="275">
      <c r="A106" s="27" t="s">
        <v>118</v>
      </c>
      <c r="B106" s="28">
        <v>2022</v>
      </c>
      <c r="C106" s="28" t="s">
        <v>119</v>
      </c>
      <c r="D106" s="27" t="s">
        <v>2115</v>
      </c>
      <c r="E106" s="27" t="s">
        <v>2111</v>
      </c>
      <c r="F106" s="30" t="s">
        <v>95</v>
      </c>
      <c r="G106" s="27" t="s">
        <v>272</v>
      </c>
      <c r="H106" s="136" t="s">
        <v>368</v>
      </c>
      <c r="I106" s="136" t="s">
        <v>294</v>
      </c>
      <c r="J106" s="136" t="s">
        <v>95</v>
      </c>
      <c r="K106" s="136" t="s">
        <v>1600</v>
      </c>
      <c r="L106" s="136" t="s">
        <v>1615</v>
      </c>
      <c r="N106" s="136">
        <v>23</v>
      </c>
      <c r="O106" s="140">
        <v>0.75</v>
      </c>
      <c r="P106" s="140" t="s">
        <v>87</v>
      </c>
      <c r="Q106" s="27" t="s">
        <v>2049</v>
      </c>
      <c r="R106" s="136" t="s">
        <v>1623</v>
      </c>
      <c r="S106" s="27" t="s">
        <v>2090</v>
      </c>
      <c r="T106" s="27" t="s">
        <v>2090</v>
      </c>
      <c r="U106" s="27"/>
      <c r="V106" s="136" t="s">
        <v>1086</v>
      </c>
      <c r="W106" s="27" t="s">
        <v>276</v>
      </c>
      <c r="X106" s="158">
        <v>1</v>
      </c>
      <c r="Y106" s="27" t="s">
        <v>2051</v>
      </c>
      <c r="Z106" s="27" t="s">
        <v>278</v>
      </c>
      <c r="AA106" s="27" t="s">
        <v>2108</v>
      </c>
      <c r="AB106" s="136" t="s">
        <v>1601</v>
      </c>
      <c r="AD106" s="138">
        <v>0.43041000000000001</v>
      </c>
      <c r="AE106" s="162">
        <v>43.04</v>
      </c>
      <c r="AF106" s="138"/>
    </row>
    <row r="107" spans="1:36" ht="275">
      <c r="A107" s="27" t="s">
        <v>118</v>
      </c>
      <c r="B107" s="28">
        <v>2022</v>
      </c>
      <c r="C107" s="28" t="s">
        <v>119</v>
      </c>
      <c r="D107" s="27" t="s">
        <v>2115</v>
      </c>
      <c r="E107" s="27" t="s">
        <v>2111</v>
      </c>
      <c r="F107" s="30" t="s">
        <v>95</v>
      </c>
      <c r="G107" s="27" t="s">
        <v>272</v>
      </c>
      <c r="H107" s="136" t="s">
        <v>368</v>
      </c>
      <c r="I107" s="136" t="s">
        <v>294</v>
      </c>
      <c r="J107" s="136" t="s">
        <v>95</v>
      </c>
      <c r="K107" s="136" t="s">
        <v>1600</v>
      </c>
      <c r="L107" s="136" t="s">
        <v>1615</v>
      </c>
      <c r="N107" s="136">
        <v>23</v>
      </c>
      <c r="O107" s="140">
        <v>0.85</v>
      </c>
      <c r="P107" s="140" t="s">
        <v>87</v>
      </c>
      <c r="Q107" s="27" t="s">
        <v>2049</v>
      </c>
      <c r="R107" s="136" t="s">
        <v>1623</v>
      </c>
      <c r="S107" s="27" t="s">
        <v>2090</v>
      </c>
      <c r="T107" s="27" t="s">
        <v>2090</v>
      </c>
      <c r="U107" s="27"/>
      <c r="V107" s="136" t="s">
        <v>1086</v>
      </c>
      <c r="W107" s="27" t="s">
        <v>276</v>
      </c>
      <c r="X107" s="158">
        <v>1</v>
      </c>
      <c r="Y107" s="27" t="s">
        <v>2051</v>
      </c>
      <c r="Z107" s="27" t="s">
        <v>278</v>
      </c>
      <c r="AA107" s="27" t="s">
        <v>2108</v>
      </c>
      <c r="AB107" s="136" t="s">
        <v>1601</v>
      </c>
      <c r="AD107" s="138">
        <v>0.35336000000000001</v>
      </c>
      <c r="AE107" s="162">
        <v>35.340000000000003</v>
      </c>
      <c r="AF107" s="138"/>
    </row>
    <row r="108" spans="1:36" ht="409.6">
      <c r="A108" s="73" t="s">
        <v>330</v>
      </c>
      <c r="B108" s="27">
        <v>2020</v>
      </c>
      <c r="C108" s="28" t="s">
        <v>331</v>
      </c>
      <c r="D108" s="28" t="s">
        <v>2035</v>
      </c>
      <c r="E108" s="27" t="s">
        <v>1</v>
      </c>
      <c r="F108" s="30" t="s">
        <v>95</v>
      </c>
      <c r="G108" s="136" t="s">
        <v>1637</v>
      </c>
      <c r="H108" s="136" t="s">
        <v>1718</v>
      </c>
      <c r="I108" s="136" t="s">
        <v>1615</v>
      </c>
      <c r="K108" s="27" t="s">
        <v>1717</v>
      </c>
      <c r="L108" s="27" t="s">
        <v>1988</v>
      </c>
      <c r="M108" s="27" t="s">
        <v>87</v>
      </c>
      <c r="N108" s="27">
        <v>20.5</v>
      </c>
      <c r="O108" s="83">
        <v>0.22</v>
      </c>
      <c r="P108" s="27" t="s">
        <v>87</v>
      </c>
      <c r="Q108" s="27" t="s">
        <v>2048</v>
      </c>
      <c r="R108" s="136" t="s">
        <v>1716</v>
      </c>
      <c r="S108" s="136" t="s">
        <v>2020</v>
      </c>
      <c r="T108" s="136" t="s">
        <v>2093</v>
      </c>
      <c r="V108" s="136" t="s">
        <v>1087</v>
      </c>
      <c r="W108" s="27" t="s">
        <v>1719</v>
      </c>
      <c r="X108" s="158">
        <v>1</v>
      </c>
      <c r="Y108" s="27" t="s">
        <v>2055</v>
      </c>
      <c r="Z108" s="27" t="s">
        <v>444</v>
      </c>
      <c r="AA108" s="136" t="s">
        <v>538</v>
      </c>
      <c r="AB108" s="136" t="s">
        <v>1720</v>
      </c>
      <c r="AC108" s="136" t="s">
        <v>1721</v>
      </c>
      <c r="AD108" s="136" t="s">
        <v>1722</v>
      </c>
      <c r="AE108" s="156">
        <v>0.151</v>
      </c>
      <c r="AG108" s="137" t="s">
        <v>458</v>
      </c>
    </row>
    <row r="109" spans="1:36" ht="409.6">
      <c r="A109" s="73" t="s">
        <v>330</v>
      </c>
      <c r="B109" s="27">
        <v>2020</v>
      </c>
      <c r="C109" s="28" t="s">
        <v>331</v>
      </c>
      <c r="D109" s="28" t="s">
        <v>2035</v>
      </c>
      <c r="E109" s="27" t="s">
        <v>1957</v>
      </c>
      <c r="F109" s="30" t="s">
        <v>95</v>
      </c>
      <c r="G109" s="136" t="s">
        <v>1637</v>
      </c>
      <c r="H109" s="136" t="s">
        <v>1718</v>
      </c>
      <c r="I109" s="136" t="s">
        <v>1615</v>
      </c>
      <c r="K109" s="27" t="s">
        <v>1717</v>
      </c>
      <c r="L109" s="27" t="s">
        <v>1988</v>
      </c>
      <c r="M109" s="27" t="s">
        <v>87</v>
      </c>
      <c r="N109" s="27">
        <v>20.5</v>
      </c>
      <c r="O109" s="83">
        <v>0.22</v>
      </c>
      <c r="P109" s="27" t="s">
        <v>87</v>
      </c>
      <c r="Q109" s="27" t="s">
        <v>2048</v>
      </c>
      <c r="R109" s="136" t="s">
        <v>1716</v>
      </c>
      <c r="S109" s="136" t="s">
        <v>2020</v>
      </c>
      <c r="T109" s="136" t="s">
        <v>2093</v>
      </c>
      <c r="V109" s="136" t="s">
        <v>1087</v>
      </c>
      <c r="W109" s="27" t="s">
        <v>1719</v>
      </c>
      <c r="X109" s="158">
        <v>1</v>
      </c>
      <c r="Y109" s="27" t="s">
        <v>2055</v>
      </c>
      <c r="Z109" s="27" t="s">
        <v>444</v>
      </c>
      <c r="AA109" s="136" t="s">
        <v>538</v>
      </c>
      <c r="AB109" s="136" t="s">
        <v>1720</v>
      </c>
      <c r="AC109" s="136" t="s">
        <v>1721</v>
      </c>
      <c r="AD109" s="136" t="s">
        <v>1722</v>
      </c>
      <c r="AE109" s="156">
        <v>0.151</v>
      </c>
      <c r="AG109" s="137" t="s">
        <v>458</v>
      </c>
    </row>
    <row r="110" spans="1:36" ht="350">
      <c r="A110" s="27" t="s">
        <v>124</v>
      </c>
      <c r="B110" s="27">
        <v>2014</v>
      </c>
      <c r="C110" s="28" t="s">
        <v>125</v>
      </c>
      <c r="D110" s="27" t="s">
        <v>2038</v>
      </c>
      <c r="E110" s="27" t="s">
        <v>640</v>
      </c>
      <c r="F110" s="30" t="s">
        <v>95</v>
      </c>
      <c r="G110" s="136" t="s">
        <v>1637</v>
      </c>
      <c r="H110" s="136" t="s">
        <v>643</v>
      </c>
      <c r="I110" s="136" t="s">
        <v>1988</v>
      </c>
      <c r="J110" s="136" t="s">
        <v>95</v>
      </c>
      <c r="K110" s="136" t="s">
        <v>1600</v>
      </c>
      <c r="L110" s="136" t="s">
        <v>1615</v>
      </c>
      <c r="N110" s="27">
        <v>22</v>
      </c>
      <c r="O110" s="163">
        <v>0.23499999999999999</v>
      </c>
      <c r="P110" s="27" t="s">
        <v>87</v>
      </c>
      <c r="Q110" s="27" t="s">
        <v>2048</v>
      </c>
      <c r="R110" s="136" t="s">
        <v>1762</v>
      </c>
      <c r="S110" s="136" t="s">
        <v>2020</v>
      </c>
      <c r="T110" s="136" t="s">
        <v>2093</v>
      </c>
      <c r="U110" s="136">
        <v>30</v>
      </c>
      <c r="V110" s="136" t="s">
        <v>1087</v>
      </c>
      <c r="W110" s="136" t="s">
        <v>1763</v>
      </c>
      <c r="X110" s="158">
        <v>10</v>
      </c>
      <c r="Z110" s="27" t="s">
        <v>638</v>
      </c>
      <c r="AA110" s="136" t="s">
        <v>538</v>
      </c>
      <c r="AB110" s="136" t="s">
        <v>1761</v>
      </c>
      <c r="AD110" s="136" t="s">
        <v>645</v>
      </c>
      <c r="AE110" s="156">
        <v>11.6</v>
      </c>
      <c r="AF110" s="136">
        <v>11.8</v>
      </c>
    </row>
    <row r="111" spans="1:36" ht="350">
      <c r="A111" s="27" t="s">
        <v>124</v>
      </c>
      <c r="B111" s="27">
        <v>2014</v>
      </c>
      <c r="C111" s="28" t="s">
        <v>125</v>
      </c>
      <c r="D111" s="27" t="s">
        <v>2038</v>
      </c>
      <c r="E111" s="27" t="s">
        <v>640</v>
      </c>
      <c r="F111" s="30" t="s">
        <v>95</v>
      </c>
      <c r="G111" s="136" t="s">
        <v>1637</v>
      </c>
      <c r="H111" s="136" t="s">
        <v>654</v>
      </c>
      <c r="I111" s="136" t="s">
        <v>1988</v>
      </c>
      <c r="J111" s="136" t="s">
        <v>95</v>
      </c>
      <c r="K111" s="136" t="s">
        <v>1600</v>
      </c>
      <c r="L111" s="136" t="s">
        <v>1615</v>
      </c>
      <c r="N111" s="27">
        <v>22</v>
      </c>
      <c r="O111" s="163">
        <v>0.23499999999999999</v>
      </c>
      <c r="P111" s="27" t="s">
        <v>87</v>
      </c>
      <c r="Q111" s="27" t="s">
        <v>2048</v>
      </c>
      <c r="R111" s="136" t="s">
        <v>1762</v>
      </c>
      <c r="S111" s="136" t="s">
        <v>2020</v>
      </c>
      <c r="T111" s="136" t="s">
        <v>2093</v>
      </c>
      <c r="U111" s="136">
        <v>30</v>
      </c>
      <c r="V111" s="136" t="s">
        <v>1087</v>
      </c>
      <c r="W111" s="136" t="s">
        <v>1764</v>
      </c>
      <c r="X111" s="158">
        <v>10</v>
      </c>
      <c r="Z111" s="27" t="s">
        <v>638</v>
      </c>
      <c r="AA111" s="136" t="s">
        <v>538</v>
      </c>
      <c r="AB111" s="136" t="s">
        <v>1761</v>
      </c>
      <c r="AD111" s="136" t="s">
        <v>655</v>
      </c>
      <c r="AE111" s="156">
        <v>21.7</v>
      </c>
      <c r="AF111" s="136">
        <v>23.9</v>
      </c>
    </row>
    <row r="112" spans="1:36" ht="350">
      <c r="A112" s="27" t="s">
        <v>124</v>
      </c>
      <c r="B112" s="27">
        <v>2014</v>
      </c>
      <c r="C112" s="28" t="s">
        <v>125</v>
      </c>
      <c r="D112" s="27" t="s">
        <v>2038</v>
      </c>
      <c r="E112" s="27" t="s">
        <v>640</v>
      </c>
      <c r="F112" s="30" t="s">
        <v>95</v>
      </c>
      <c r="G112" s="136" t="s">
        <v>1637</v>
      </c>
      <c r="H112" s="136" t="s">
        <v>662</v>
      </c>
      <c r="I112" s="136" t="s">
        <v>1988</v>
      </c>
      <c r="J112" s="136" t="s">
        <v>95</v>
      </c>
      <c r="K112" s="136" t="s">
        <v>1600</v>
      </c>
      <c r="L112" s="136" t="s">
        <v>1615</v>
      </c>
      <c r="N112" s="27">
        <v>22</v>
      </c>
      <c r="O112" s="163">
        <v>0.23499999999999999</v>
      </c>
      <c r="P112" s="27" t="s">
        <v>87</v>
      </c>
      <c r="Q112" s="27" t="s">
        <v>2048</v>
      </c>
      <c r="R112" s="136" t="s">
        <v>1762</v>
      </c>
      <c r="S112" s="136" t="s">
        <v>2020</v>
      </c>
      <c r="T112" s="136" t="s">
        <v>2093</v>
      </c>
      <c r="U112" s="136">
        <v>30</v>
      </c>
      <c r="V112" s="136" t="s">
        <v>1087</v>
      </c>
      <c r="W112" s="136" t="s">
        <v>1765</v>
      </c>
      <c r="X112" s="158">
        <v>10</v>
      </c>
      <c r="Z112" s="27" t="s">
        <v>638</v>
      </c>
      <c r="AA112" s="136" t="s">
        <v>538</v>
      </c>
      <c r="AB112" s="136" t="s">
        <v>1761</v>
      </c>
      <c r="AD112" s="136" t="s">
        <v>1775</v>
      </c>
      <c r="AE112" s="156">
        <v>7.3</v>
      </c>
      <c r="AF112" s="136">
        <v>10.6</v>
      </c>
      <c r="AI112" s="136" t="s">
        <v>1776</v>
      </c>
    </row>
    <row r="113" spans="1:35" ht="350">
      <c r="A113" s="27" t="s">
        <v>124</v>
      </c>
      <c r="B113" s="27">
        <v>2014</v>
      </c>
      <c r="C113" s="28" t="s">
        <v>125</v>
      </c>
      <c r="D113" s="27" t="s">
        <v>2037</v>
      </c>
      <c r="E113" s="27" t="s">
        <v>2033</v>
      </c>
      <c r="F113" s="30" t="s">
        <v>95</v>
      </c>
      <c r="G113" s="136" t="s">
        <v>1637</v>
      </c>
      <c r="H113" s="136" t="s">
        <v>643</v>
      </c>
      <c r="I113" s="136" t="s">
        <v>1988</v>
      </c>
      <c r="J113" s="136" t="s">
        <v>95</v>
      </c>
      <c r="K113" s="136" t="s">
        <v>1600</v>
      </c>
      <c r="L113" s="136" t="s">
        <v>1615</v>
      </c>
      <c r="N113" s="27">
        <v>22</v>
      </c>
      <c r="O113" s="163">
        <v>0.23499999999999999</v>
      </c>
      <c r="P113" s="27" t="s">
        <v>87</v>
      </c>
      <c r="Q113" s="27" t="s">
        <v>2048</v>
      </c>
      <c r="R113" s="136" t="s">
        <v>1762</v>
      </c>
      <c r="S113" s="136" t="s">
        <v>2020</v>
      </c>
      <c r="T113" s="136" t="s">
        <v>2093</v>
      </c>
      <c r="U113" s="136">
        <v>30</v>
      </c>
      <c r="V113" s="136" t="s">
        <v>1087</v>
      </c>
      <c r="W113" s="136" t="s">
        <v>1766</v>
      </c>
      <c r="X113" s="158">
        <v>10</v>
      </c>
      <c r="Z113" s="27" t="s">
        <v>638</v>
      </c>
      <c r="AA113" s="136" t="s">
        <v>538</v>
      </c>
      <c r="AB113" s="136" t="s">
        <v>1761</v>
      </c>
      <c r="AD113" s="136" t="s">
        <v>646</v>
      </c>
      <c r="AE113" s="156">
        <v>2.7</v>
      </c>
      <c r="AF113" s="136">
        <v>2.2999999999999998</v>
      </c>
    </row>
    <row r="114" spans="1:35" ht="350">
      <c r="A114" s="27" t="s">
        <v>124</v>
      </c>
      <c r="B114" s="27">
        <v>2014</v>
      </c>
      <c r="C114" s="28" t="s">
        <v>125</v>
      </c>
      <c r="D114" s="27" t="s">
        <v>2037</v>
      </c>
      <c r="E114" s="27" t="s">
        <v>2033</v>
      </c>
      <c r="F114" s="30" t="s">
        <v>95</v>
      </c>
      <c r="G114" s="136" t="s">
        <v>1637</v>
      </c>
      <c r="H114" s="136" t="s">
        <v>654</v>
      </c>
      <c r="I114" s="136" t="s">
        <v>1988</v>
      </c>
      <c r="J114" s="136" t="s">
        <v>95</v>
      </c>
      <c r="K114" s="136" t="s">
        <v>1600</v>
      </c>
      <c r="L114" s="136" t="s">
        <v>1615</v>
      </c>
      <c r="N114" s="27">
        <v>22</v>
      </c>
      <c r="O114" s="163">
        <v>0.23499999999999999</v>
      </c>
      <c r="P114" s="27" t="s">
        <v>87</v>
      </c>
      <c r="Q114" s="27" t="s">
        <v>2048</v>
      </c>
      <c r="R114" s="136" t="s">
        <v>1762</v>
      </c>
      <c r="S114" s="136" t="s">
        <v>2020</v>
      </c>
      <c r="T114" s="136" t="s">
        <v>2093</v>
      </c>
      <c r="U114" s="136">
        <v>30</v>
      </c>
      <c r="V114" s="136" t="s">
        <v>1087</v>
      </c>
      <c r="W114" s="136" t="s">
        <v>1767</v>
      </c>
      <c r="X114" s="158">
        <v>10</v>
      </c>
      <c r="Z114" s="27" t="s">
        <v>638</v>
      </c>
      <c r="AA114" s="136" t="s">
        <v>538</v>
      </c>
      <c r="AB114" s="136" t="s">
        <v>1761</v>
      </c>
      <c r="AD114" s="136" t="s">
        <v>656</v>
      </c>
      <c r="AE114" s="156">
        <v>4.3</v>
      </c>
      <c r="AF114" s="136">
        <v>2.4</v>
      </c>
    </row>
    <row r="115" spans="1:35" ht="350">
      <c r="A115" s="27" t="s">
        <v>124</v>
      </c>
      <c r="B115" s="27">
        <v>2014</v>
      </c>
      <c r="C115" s="28" t="s">
        <v>125</v>
      </c>
      <c r="D115" s="27" t="s">
        <v>2037</v>
      </c>
      <c r="E115" s="27" t="s">
        <v>2033</v>
      </c>
      <c r="F115" s="30" t="s">
        <v>95</v>
      </c>
      <c r="G115" s="136" t="s">
        <v>1637</v>
      </c>
      <c r="H115" s="136" t="s">
        <v>662</v>
      </c>
      <c r="I115" s="136" t="s">
        <v>1988</v>
      </c>
      <c r="J115" s="136" t="s">
        <v>95</v>
      </c>
      <c r="K115" s="136" t="s">
        <v>1600</v>
      </c>
      <c r="L115" s="136" t="s">
        <v>1615</v>
      </c>
      <c r="N115" s="27">
        <v>22</v>
      </c>
      <c r="O115" s="163">
        <v>0.23499999999999999</v>
      </c>
      <c r="P115" s="27" t="s">
        <v>87</v>
      </c>
      <c r="Q115" s="27" t="s">
        <v>2048</v>
      </c>
      <c r="R115" s="136" t="s">
        <v>1762</v>
      </c>
      <c r="S115" s="136" t="s">
        <v>2020</v>
      </c>
      <c r="T115" s="136" t="s">
        <v>2093</v>
      </c>
      <c r="U115" s="136">
        <v>30</v>
      </c>
      <c r="V115" s="136" t="s">
        <v>1087</v>
      </c>
      <c r="W115" s="136" t="s">
        <v>1768</v>
      </c>
      <c r="X115" s="158">
        <v>10</v>
      </c>
      <c r="Z115" s="27" t="s">
        <v>638</v>
      </c>
      <c r="AA115" s="136" t="s">
        <v>538</v>
      </c>
      <c r="AB115" s="136" t="s">
        <v>1761</v>
      </c>
      <c r="AD115" s="136" t="s">
        <v>664</v>
      </c>
      <c r="AE115" s="156">
        <v>3.9</v>
      </c>
      <c r="AF115" s="136">
        <v>5</v>
      </c>
    </row>
    <row r="116" spans="1:35" ht="350">
      <c r="A116" s="27" t="s">
        <v>124</v>
      </c>
      <c r="B116" s="27">
        <v>2014</v>
      </c>
      <c r="C116" s="28" t="s">
        <v>125</v>
      </c>
      <c r="D116" s="27" t="s">
        <v>2037</v>
      </c>
      <c r="E116" s="27" t="s">
        <v>2118</v>
      </c>
      <c r="F116" s="30" t="s">
        <v>95</v>
      </c>
      <c r="G116" s="136" t="s">
        <v>1637</v>
      </c>
      <c r="H116" s="136" t="s">
        <v>643</v>
      </c>
      <c r="I116" s="136" t="s">
        <v>1988</v>
      </c>
      <c r="J116" s="136" t="s">
        <v>95</v>
      </c>
      <c r="K116" s="136" t="s">
        <v>1600</v>
      </c>
      <c r="L116" s="136" t="s">
        <v>1615</v>
      </c>
      <c r="N116" s="27">
        <v>22</v>
      </c>
      <c r="O116" s="163">
        <v>0.23499999999999999</v>
      </c>
      <c r="P116" s="27" t="s">
        <v>87</v>
      </c>
      <c r="Q116" s="27" t="s">
        <v>2048</v>
      </c>
      <c r="R116" s="136" t="s">
        <v>1762</v>
      </c>
      <c r="S116" s="136" t="s">
        <v>2119</v>
      </c>
      <c r="T116" s="136" t="s">
        <v>2120</v>
      </c>
      <c r="U116" s="136">
        <v>30</v>
      </c>
      <c r="V116" s="136" t="s">
        <v>1087</v>
      </c>
      <c r="W116" s="136" t="s">
        <v>1769</v>
      </c>
      <c r="X116" s="158">
        <v>10</v>
      </c>
      <c r="Z116" s="27" t="s">
        <v>638</v>
      </c>
      <c r="AA116" s="136" t="s">
        <v>538</v>
      </c>
      <c r="AB116" s="136" t="s">
        <v>1761</v>
      </c>
      <c r="AD116" s="136" t="s">
        <v>1777</v>
      </c>
      <c r="AE116" s="156">
        <v>0.2</v>
      </c>
      <c r="AF116" s="136">
        <v>0.1</v>
      </c>
      <c r="AI116" s="136" t="s">
        <v>1776</v>
      </c>
    </row>
    <row r="117" spans="1:35" ht="350">
      <c r="A117" s="27" t="s">
        <v>124</v>
      </c>
      <c r="B117" s="27">
        <v>2014</v>
      </c>
      <c r="C117" s="28" t="s">
        <v>125</v>
      </c>
      <c r="D117" s="27" t="s">
        <v>2037</v>
      </c>
      <c r="E117" s="27" t="s">
        <v>2118</v>
      </c>
      <c r="F117" s="30" t="s">
        <v>95</v>
      </c>
      <c r="G117" s="136" t="s">
        <v>1637</v>
      </c>
      <c r="H117" s="136" t="s">
        <v>654</v>
      </c>
      <c r="I117" s="136" t="s">
        <v>1988</v>
      </c>
      <c r="J117" s="136" t="s">
        <v>95</v>
      </c>
      <c r="K117" s="136" t="s">
        <v>1600</v>
      </c>
      <c r="L117" s="136" t="s">
        <v>1615</v>
      </c>
      <c r="N117" s="27">
        <v>22</v>
      </c>
      <c r="O117" s="163">
        <v>0.23499999999999999</v>
      </c>
      <c r="P117" s="27" t="s">
        <v>87</v>
      </c>
      <c r="Q117" s="27" t="s">
        <v>2048</v>
      </c>
      <c r="R117" s="136" t="s">
        <v>1762</v>
      </c>
      <c r="S117" s="136" t="s">
        <v>2119</v>
      </c>
      <c r="T117" s="136" t="s">
        <v>2120</v>
      </c>
      <c r="U117" s="136">
        <v>30</v>
      </c>
      <c r="V117" s="136" t="s">
        <v>1087</v>
      </c>
      <c r="W117" s="136" t="s">
        <v>1770</v>
      </c>
      <c r="X117" s="158">
        <v>10</v>
      </c>
      <c r="Z117" s="27" t="s">
        <v>638</v>
      </c>
      <c r="AA117" s="136" t="s">
        <v>538</v>
      </c>
      <c r="AB117" s="136" t="s">
        <v>1761</v>
      </c>
      <c r="AD117" s="136" t="s">
        <v>1778</v>
      </c>
      <c r="AE117" s="156">
        <v>0.2</v>
      </c>
      <c r="AF117" s="136">
        <v>0.1</v>
      </c>
      <c r="AI117" s="136" t="s">
        <v>1776</v>
      </c>
    </row>
    <row r="118" spans="1:35" ht="350">
      <c r="A118" s="27" t="s">
        <v>124</v>
      </c>
      <c r="B118" s="27">
        <v>2014</v>
      </c>
      <c r="C118" s="28" t="s">
        <v>125</v>
      </c>
      <c r="D118" s="27" t="s">
        <v>2037</v>
      </c>
      <c r="E118" s="27" t="s">
        <v>2118</v>
      </c>
      <c r="F118" s="30" t="s">
        <v>95</v>
      </c>
      <c r="G118" s="136" t="s">
        <v>1637</v>
      </c>
      <c r="H118" s="136" t="s">
        <v>662</v>
      </c>
      <c r="I118" s="136" t="s">
        <v>1988</v>
      </c>
      <c r="J118" s="136" t="s">
        <v>95</v>
      </c>
      <c r="K118" s="136" t="s">
        <v>1600</v>
      </c>
      <c r="L118" s="136" t="s">
        <v>1615</v>
      </c>
      <c r="N118" s="27">
        <v>22</v>
      </c>
      <c r="O118" s="163">
        <v>0.23499999999999999</v>
      </c>
      <c r="P118" s="27" t="s">
        <v>87</v>
      </c>
      <c r="Q118" s="27" t="s">
        <v>2048</v>
      </c>
      <c r="R118" s="136" t="s">
        <v>1762</v>
      </c>
      <c r="S118" s="136" t="s">
        <v>2119</v>
      </c>
      <c r="T118" s="136" t="s">
        <v>2120</v>
      </c>
      <c r="U118" s="136">
        <v>30</v>
      </c>
      <c r="V118" s="136" t="s">
        <v>1087</v>
      </c>
      <c r="W118" s="136" t="s">
        <v>1771</v>
      </c>
      <c r="X118" s="158">
        <v>10</v>
      </c>
      <c r="Z118" s="27" t="s">
        <v>638</v>
      </c>
      <c r="AA118" s="136" t="s">
        <v>538</v>
      </c>
      <c r="AB118" s="136" t="s">
        <v>1761</v>
      </c>
      <c r="AD118" s="136" t="s">
        <v>1779</v>
      </c>
      <c r="AE118" s="156">
        <v>0.04</v>
      </c>
      <c r="AF118" s="136">
        <v>0.03</v>
      </c>
      <c r="AI118" s="136" t="s">
        <v>1776</v>
      </c>
    </row>
    <row r="119" spans="1:35" ht="350">
      <c r="A119" s="27" t="s">
        <v>124</v>
      </c>
      <c r="B119" s="27">
        <v>2014</v>
      </c>
      <c r="C119" s="28" t="s">
        <v>125</v>
      </c>
      <c r="D119" s="28" t="s">
        <v>2074</v>
      </c>
      <c r="E119" s="27" t="s">
        <v>642</v>
      </c>
      <c r="F119" s="30" t="s">
        <v>95</v>
      </c>
      <c r="G119" s="136" t="s">
        <v>1637</v>
      </c>
      <c r="H119" s="136" t="s">
        <v>643</v>
      </c>
      <c r="I119" s="136" t="s">
        <v>1988</v>
      </c>
      <c r="J119" s="136" t="s">
        <v>95</v>
      </c>
      <c r="K119" s="136" t="s">
        <v>1600</v>
      </c>
      <c r="L119" s="136" t="s">
        <v>1615</v>
      </c>
      <c r="N119" s="27">
        <v>22</v>
      </c>
      <c r="O119" s="163">
        <v>0.23499999999999999</v>
      </c>
      <c r="P119" s="27" t="s">
        <v>87</v>
      </c>
      <c r="Q119" s="27" t="s">
        <v>2048</v>
      </c>
      <c r="R119" s="136" t="s">
        <v>1762</v>
      </c>
      <c r="S119" s="136" t="s">
        <v>2113</v>
      </c>
      <c r="T119" s="136" t="s">
        <v>2092</v>
      </c>
      <c r="U119" s="136">
        <v>30</v>
      </c>
      <c r="V119" s="136" t="s">
        <v>1087</v>
      </c>
      <c r="W119" s="136" t="s">
        <v>1772</v>
      </c>
      <c r="X119" s="158">
        <v>10</v>
      </c>
      <c r="Z119" s="27" t="s">
        <v>638</v>
      </c>
      <c r="AA119" s="136" t="s">
        <v>538</v>
      </c>
      <c r="AB119" s="136" t="s">
        <v>1761</v>
      </c>
      <c r="AD119" s="136" t="s">
        <v>648</v>
      </c>
      <c r="AE119" s="156">
        <v>23.1</v>
      </c>
      <c r="AF119" s="136">
        <v>24</v>
      </c>
    </row>
    <row r="120" spans="1:35" ht="350">
      <c r="A120" s="27" t="s">
        <v>124</v>
      </c>
      <c r="B120" s="27">
        <v>2014</v>
      </c>
      <c r="C120" s="28" t="s">
        <v>125</v>
      </c>
      <c r="D120" s="28" t="s">
        <v>2074</v>
      </c>
      <c r="E120" s="27" t="s">
        <v>642</v>
      </c>
      <c r="F120" s="30" t="s">
        <v>95</v>
      </c>
      <c r="G120" s="136" t="s">
        <v>1637</v>
      </c>
      <c r="H120" s="136" t="s">
        <v>654</v>
      </c>
      <c r="I120" s="136" t="s">
        <v>1988</v>
      </c>
      <c r="J120" s="136" t="s">
        <v>95</v>
      </c>
      <c r="K120" s="136" t="s">
        <v>1600</v>
      </c>
      <c r="L120" s="136" t="s">
        <v>1615</v>
      </c>
      <c r="N120" s="27">
        <v>22</v>
      </c>
      <c r="O120" s="163">
        <v>0.23499999999999999</v>
      </c>
      <c r="P120" s="27" t="s">
        <v>87</v>
      </c>
      <c r="Q120" s="27" t="s">
        <v>2048</v>
      </c>
      <c r="R120" s="136" t="s">
        <v>1762</v>
      </c>
      <c r="S120" s="136" t="s">
        <v>2113</v>
      </c>
      <c r="T120" s="136" t="s">
        <v>2092</v>
      </c>
      <c r="U120" s="136">
        <v>30</v>
      </c>
      <c r="V120" s="136" t="s">
        <v>1087</v>
      </c>
      <c r="W120" s="136" t="s">
        <v>1773</v>
      </c>
      <c r="X120" s="158">
        <v>10</v>
      </c>
      <c r="Z120" s="27" t="s">
        <v>638</v>
      </c>
      <c r="AA120" s="136" t="s">
        <v>538</v>
      </c>
      <c r="AB120" s="136" t="s">
        <v>1761</v>
      </c>
      <c r="AD120" s="136" t="s">
        <v>657</v>
      </c>
      <c r="AE120" s="156">
        <v>36.299999999999997</v>
      </c>
      <c r="AF120" s="136">
        <v>8.6999999999999993</v>
      </c>
    </row>
    <row r="121" spans="1:35" ht="350">
      <c r="A121" s="27" t="s">
        <v>124</v>
      </c>
      <c r="B121" s="27">
        <v>2014</v>
      </c>
      <c r="C121" s="28" t="s">
        <v>125</v>
      </c>
      <c r="D121" s="28" t="s">
        <v>2074</v>
      </c>
      <c r="E121" s="27" t="s">
        <v>642</v>
      </c>
      <c r="F121" s="30" t="s">
        <v>95</v>
      </c>
      <c r="G121" s="136" t="s">
        <v>1637</v>
      </c>
      <c r="H121" s="136" t="s">
        <v>662</v>
      </c>
      <c r="I121" s="136" t="s">
        <v>1988</v>
      </c>
      <c r="J121" s="136" t="s">
        <v>95</v>
      </c>
      <c r="K121" s="136" t="s">
        <v>1600</v>
      </c>
      <c r="L121" s="136" t="s">
        <v>1615</v>
      </c>
      <c r="N121" s="27">
        <v>22</v>
      </c>
      <c r="O121" s="163">
        <v>0.23499999999999999</v>
      </c>
      <c r="P121" s="27" t="s">
        <v>87</v>
      </c>
      <c r="Q121" s="27" t="s">
        <v>2048</v>
      </c>
      <c r="R121" s="136" t="s">
        <v>1762</v>
      </c>
      <c r="S121" s="136" t="s">
        <v>2113</v>
      </c>
      <c r="T121" s="136" t="s">
        <v>2092</v>
      </c>
      <c r="U121" s="136">
        <v>30</v>
      </c>
      <c r="V121" s="136" t="s">
        <v>1087</v>
      </c>
      <c r="W121" s="136" t="s">
        <v>1774</v>
      </c>
      <c r="X121" s="158">
        <v>10</v>
      </c>
      <c r="Z121" s="27" t="s">
        <v>638</v>
      </c>
      <c r="AA121" s="136" t="s">
        <v>538</v>
      </c>
      <c r="AB121" s="136" t="s">
        <v>1761</v>
      </c>
      <c r="AD121" s="136" t="s">
        <v>1780</v>
      </c>
      <c r="AE121" s="156">
        <v>33.799999999999997</v>
      </c>
      <c r="AF121" s="136">
        <v>40.4</v>
      </c>
      <c r="AI121" s="136" t="s">
        <v>1781</v>
      </c>
    </row>
    <row r="122" spans="1:35" ht="409.6">
      <c r="A122" s="27" t="s">
        <v>124</v>
      </c>
      <c r="B122" s="27">
        <v>2014</v>
      </c>
      <c r="C122" s="28" t="s">
        <v>125</v>
      </c>
      <c r="D122" s="27" t="s">
        <v>2038</v>
      </c>
      <c r="E122" s="27" t="s">
        <v>640</v>
      </c>
      <c r="F122" s="30" t="s">
        <v>95</v>
      </c>
      <c r="G122" s="136" t="s">
        <v>1637</v>
      </c>
      <c r="H122" s="136" t="s">
        <v>643</v>
      </c>
      <c r="I122" s="136" t="s">
        <v>1988</v>
      </c>
      <c r="J122" s="136" t="s">
        <v>95</v>
      </c>
      <c r="K122" s="136" t="s">
        <v>1600</v>
      </c>
      <c r="L122" s="136" t="s">
        <v>1615</v>
      </c>
      <c r="N122" s="27">
        <v>22</v>
      </c>
      <c r="O122" s="163">
        <v>0.23499999999999999</v>
      </c>
      <c r="P122" s="27" t="s">
        <v>87</v>
      </c>
      <c r="Q122" s="27" t="s">
        <v>2048</v>
      </c>
      <c r="R122" s="136" t="s">
        <v>1762</v>
      </c>
      <c r="S122" s="136" t="s">
        <v>2020</v>
      </c>
      <c r="T122" s="136" t="s">
        <v>2093</v>
      </c>
      <c r="U122" s="136">
        <v>30</v>
      </c>
      <c r="V122" s="136" t="s">
        <v>1087</v>
      </c>
      <c r="W122" s="136" t="s">
        <v>1763</v>
      </c>
      <c r="X122" s="158">
        <v>10</v>
      </c>
      <c r="Z122" s="27" t="s">
        <v>638</v>
      </c>
      <c r="AA122" s="136" t="s">
        <v>538</v>
      </c>
      <c r="AB122" s="136" t="s">
        <v>1761</v>
      </c>
      <c r="AD122" s="136" t="s">
        <v>1782</v>
      </c>
      <c r="AE122" s="156" t="s">
        <v>2064</v>
      </c>
      <c r="AI122" s="136" t="s">
        <v>1783</v>
      </c>
    </row>
    <row r="123" spans="1:35" ht="409.6">
      <c r="A123" s="27" t="s">
        <v>124</v>
      </c>
      <c r="B123" s="27">
        <v>2014</v>
      </c>
      <c r="C123" s="28" t="s">
        <v>125</v>
      </c>
      <c r="D123" s="27" t="s">
        <v>2038</v>
      </c>
      <c r="E123" s="27" t="s">
        <v>640</v>
      </c>
      <c r="F123" s="30" t="s">
        <v>95</v>
      </c>
      <c r="G123" s="136" t="s">
        <v>1637</v>
      </c>
      <c r="H123" s="136" t="s">
        <v>654</v>
      </c>
      <c r="I123" s="136" t="s">
        <v>1988</v>
      </c>
      <c r="J123" s="136" t="s">
        <v>95</v>
      </c>
      <c r="K123" s="136" t="s">
        <v>1600</v>
      </c>
      <c r="L123" s="136" t="s">
        <v>1615</v>
      </c>
      <c r="N123" s="27">
        <v>22</v>
      </c>
      <c r="O123" s="163">
        <v>0.23499999999999999</v>
      </c>
      <c r="P123" s="27" t="s">
        <v>87</v>
      </c>
      <c r="Q123" s="27" t="s">
        <v>2048</v>
      </c>
      <c r="R123" s="136" t="s">
        <v>1762</v>
      </c>
      <c r="S123" s="136" t="s">
        <v>2020</v>
      </c>
      <c r="T123" s="136" t="s">
        <v>2093</v>
      </c>
      <c r="U123" s="136">
        <v>30</v>
      </c>
      <c r="V123" s="136" t="s">
        <v>1087</v>
      </c>
      <c r="W123" s="136" t="s">
        <v>1764</v>
      </c>
      <c r="X123" s="158">
        <v>10</v>
      </c>
      <c r="Z123" s="27" t="s">
        <v>638</v>
      </c>
      <c r="AA123" s="136" t="s">
        <v>538</v>
      </c>
      <c r="AB123" s="136" t="s">
        <v>1761</v>
      </c>
      <c r="AD123" s="136" t="s">
        <v>1784</v>
      </c>
      <c r="AE123" s="156" t="s">
        <v>2064</v>
      </c>
      <c r="AI123" s="136" t="s">
        <v>1783</v>
      </c>
    </row>
    <row r="124" spans="1:35" ht="409.6">
      <c r="A124" s="27" t="s">
        <v>124</v>
      </c>
      <c r="B124" s="27">
        <v>2014</v>
      </c>
      <c r="C124" s="28" t="s">
        <v>125</v>
      </c>
      <c r="D124" s="27" t="s">
        <v>2038</v>
      </c>
      <c r="E124" s="27" t="s">
        <v>640</v>
      </c>
      <c r="F124" s="30" t="s">
        <v>95</v>
      </c>
      <c r="G124" s="136" t="s">
        <v>1637</v>
      </c>
      <c r="H124" s="136" t="s">
        <v>662</v>
      </c>
      <c r="I124" s="136" t="s">
        <v>1988</v>
      </c>
      <c r="J124" s="136" t="s">
        <v>95</v>
      </c>
      <c r="K124" s="136" t="s">
        <v>1600</v>
      </c>
      <c r="L124" s="136" t="s">
        <v>1615</v>
      </c>
      <c r="N124" s="27">
        <v>22</v>
      </c>
      <c r="O124" s="163">
        <v>0.23499999999999999</v>
      </c>
      <c r="P124" s="27" t="s">
        <v>87</v>
      </c>
      <c r="Q124" s="27" t="s">
        <v>2048</v>
      </c>
      <c r="R124" s="136" t="s">
        <v>1762</v>
      </c>
      <c r="S124" s="136" t="s">
        <v>2020</v>
      </c>
      <c r="T124" s="136" t="s">
        <v>2093</v>
      </c>
      <c r="U124" s="136">
        <v>30</v>
      </c>
      <c r="V124" s="136" t="s">
        <v>1087</v>
      </c>
      <c r="W124" s="136" t="s">
        <v>1765</v>
      </c>
      <c r="X124" s="158">
        <v>10</v>
      </c>
      <c r="Z124" s="27" t="s">
        <v>638</v>
      </c>
      <c r="AA124" s="136" t="s">
        <v>538</v>
      </c>
      <c r="AB124" s="136" t="s">
        <v>1761</v>
      </c>
      <c r="AD124" s="136" t="s">
        <v>1785</v>
      </c>
      <c r="AE124" s="156" t="s">
        <v>2064</v>
      </c>
      <c r="AI124" s="136" t="s">
        <v>1783</v>
      </c>
    </row>
    <row r="125" spans="1:35" ht="409.6">
      <c r="A125" s="27" t="s">
        <v>124</v>
      </c>
      <c r="B125" s="27">
        <v>2014</v>
      </c>
      <c r="C125" s="28" t="s">
        <v>125</v>
      </c>
      <c r="D125" s="27" t="s">
        <v>2037</v>
      </c>
      <c r="E125" s="27" t="s">
        <v>2033</v>
      </c>
      <c r="F125" s="30" t="s">
        <v>95</v>
      </c>
      <c r="G125" s="136" t="s">
        <v>1637</v>
      </c>
      <c r="H125" s="136" t="s">
        <v>643</v>
      </c>
      <c r="I125" s="136" t="s">
        <v>1988</v>
      </c>
      <c r="J125" s="136" t="s">
        <v>95</v>
      </c>
      <c r="K125" s="136" t="s">
        <v>1600</v>
      </c>
      <c r="L125" s="136" t="s">
        <v>1615</v>
      </c>
      <c r="N125" s="27">
        <v>22</v>
      </c>
      <c r="O125" s="163">
        <v>0.23499999999999999</v>
      </c>
      <c r="P125" s="27" t="s">
        <v>87</v>
      </c>
      <c r="Q125" s="27" t="s">
        <v>2048</v>
      </c>
      <c r="R125" s="136" t="s">
        <v>1762</v>
      </c>
      <c r="S125" s="136" t="s">
        <v>2020</v>
      </c>
      <c r="T125" s="136" t="s">
        <v>2093</v>
      </c>
      <c r="U125" s="136">
        <v>30</v>
      </c>
      <c r="V125" s="136" t="s">
        <v>1087</v>
      </c>
      <c r="W125" s="136" t="s">
        <v>1766</v>
      </c>
      <c r="X125" s="158">
        <v>10</v>
      </c>
      <c r="Z125" s="27" t="s">
        <v>638</v>
      </c>
      <c r="AA125" s="136" t="s">
        <v>538</v>
      </c>
      <c r="AB125" s="136" t="s">
        <v>1761</v>
      </c>
      <c r="AD125" s="136" t="s">
        <v>1786</v>
      </c>
      <c r="AE125" s="156" t="s">
        <v>2064</v>
      </c>
      <c r="AI125" s="136" t="s">
        <v>1783</v>
      </c>
    </row>
    <row r="126" spans="1:35" ht="409.6">
      <c r="A126" s="27" t="s">
        <v>124</v>
      </c>
      <c r="B126" s="27">
        <v>2014</v>
      </c>
      <c r="C126" s="28" t="s">
        <v>125</v>
      </c>
      <c r="D126" s="27" t="s">
        <v>2037</v>
      </c>
      <c r="E126" s="27" t="s">
        <v>2033</v>
      </c>
      <c r="F126" s="30" t="s">
        <v>95</v>
      </c>
      <c r="G126" s="136" t="s">
        <v>1637</v>
      </c>
      <c r="H126" s="136" t="s">
        <v>654</v>
      </c>
      <c r="I126" s="136" t="s">
        <v>1988</v>
      </c>
      <c r="J126" s="136" t="s">
        <v>95</v>
      </c>
      <c r="K126" s="136" t="s">
        <v>1600</v>
      </c>
      <c r="L126" s="136" t="s">
        <v>1615</v>
      </c>
      <c r="N126" s="27">
        <v>22</v>
      </c>
      <c r="O126" s="163">
        <v>0.23499999999999999</v>
      </c>
      <c r="P126" s="27" t="s">
        <v>87</v>
      </c>
      <c r="Q126" s="27" t="s">
        <v>2048</v>
      </c>
      <c r="R126" s="136" t="s">
        <v>1762</v>
      </c>
      <c r="S126" s="136" t="s">
        <v>2020</v>
      </c>
      <c r="T126" s="136" t="s">
        <v>2093</v>
      </c>
      <c r="U126" s="136">
        <v>30</v>
      </c>
      <c r="V126" s="136" t="s">
        <v>1087</v>
      </c>
      <c r="W126" s="136" t="s">
        <v>1767</v>
      </c>
      <c r="X126" s="158">
        <v>10</v>
      </c>
      <c r="Z126" s="27" t="s">
        <v>638</v>
      </c>
      <c r="AA126" s="136" t="s">
        <v>538</v>
      </c>
      <c r="AB126" s="136" t="s">
        <v>1761</v>
      </c>
      <c r="AD126" s="136" t="s">
        <v>1787</v>
      </c>
      <c r="AE126" s="156" t="s">
        <v>2064</v>
      </c>
      <c r="AI126" s="136" t="s">
        <v>1783</v>
      </c>
    </row>
    <row r="127" spans="1:35" ht="409.6">
      <c r="A127" s="27" t="s">
        <v>124</v>
      </c>
      <c r="B127" s="27">
        <v>2014</v>
      </c>
      <c r="C127" s="28" t="s">
        <v>125</v>
      </c>
      <c r="D127" s="27" t="s">
        <v>2037</v>
      </c>
      <c r="E127" s="27" t="s">
        <v>2033</v>
      </c>
      <c r="F127" s="30" t="s">
        <v>95</v>
      </c>
      <c r="G127" s="136" t="s">
        <v>1637</v>
      </c>
      <c r="H127" s="136" t="s">
        <v>662</v>
      </c>
      <c r="I127" s="136" t="s">
        <v>1988</v>
      </c>
      <c r="J127" s="136" t="s">
        <v>95</v>
      </c>
      <c r="K127" s="136" t="s">
        <v>1600</v>
      </c>
      <c r="L127" s="136" t="s">
        <v>1615</v>
      </c>
      <c r="N127" s="27">
        <v>22</v>
      </c>
      <c r="O127" s="163">
        <v>0.23499999999999999</v>
      </c>
      <c r="P127" s="27" t="s">
        <v>87</v>
      </c>
      <c r="Q127" s="27" t="s">
        <v>2048</v>
      </c>
      <c r="R127" s="136" t="s">
        <v>1762</v>
      </c>
      <c r="S127" s="136" t="s">
        <v>2020</v>
      </c>
      <c r="T127" s="136" t="s">
        <v>2093</v>
      </c>
      <c r="U127" s="136">
        <v>30</v>
      </c>
      <c r="V127" s="136" t="s">
        <v>1087</v>
      </c>
      <c r="W127" s="136" t="s">
        <v>1768</v>
      </c>
      <c r="X127" s="158">
        <v>10</v>
      </c>
      <c r="Z127" s="27" t="s">
        <v>638</v>
      </c>
      <c r="AA127" s="136" t="s">
        <v>538</v>
      </c>
      <c r="AB127" s="136" t="s">
        <v>1761</v>
      </c>
      <c r="AD127" s="136" t="s">
        <v>1788</v>
      </c>
      <c r="AE127" s="156" t="s">
        <v>2064</v>
      </c>
      <c r="AI127" s="136" t="s">
        <v>1783</v>
      </c>
    </row>
    <row r="128" spans="1:35" ht="409.6">
      <c r="A128" s="27" t="s">
        <v>124</v>
      </c>
      <c r="B128" s="27">
        <v>2014</v>
      </c>
      <c r="C128" s="28" t="s">
        <v>125</v>
      </c>
      <c r="D128" s="27" t="s">
        <v>2037</v>
      </c>
      <c r="E128" s="27" t="s">
        <v>2118</v>
      </c>
      <c r="F128" s="30" t="s">
        <v>95</v>
      </c>
      <c r="G128" s="136" t="s">
        <v>1637</v>
      </c>
      <c r="H128" s="136" t="s">
        <v>643</v>
      </c>
      <c r="I128" s="136" t="s">
        <v>1988</v>
      </c>
      <c r="J128" s="136" t="s">
        <v>95</v>
      </c>
      <c r="K128" s="136" t="s">
        <v>1600</v>
      </c>
      <c r="L128" s="136" t="s">
        <v>1615</v>
      </c>
      <c r="N128" s="27">
        <v>22</v>
      </c>
      <c r="O128" s="163">
        <v>0.23499999999999999</v>
      </c>
      <c r="P128" s="27" t="s">
        <v>87</v>
      </c>
      <c r="Q128" s="27" t="s">
        <v>2048</v>
      </c>
      <c r="R128" s="136" t="s">
        <v>1762</v>
      </c>
      <c r="S128" s="136" t="s">
        <v>2119</v>
      </c>
      <c r="T128" s="136" t="s">
        <v>2120</v>
      </c>
      <c r="U128" s="136">
        <v>30</v>
      </c>
      <c r="V128" s="136" t="s">
        <v>1087</v>
      </c>
      <c r="W128" s="136" t="s">
        <v>1769</v>
      </c>
      <c r="X128" s="158">
        <v>10</v>
      </c>
      <c r="Z128" s="27" t="s">
        <v>638</v>
      </c>
      <c r="AA128" s="136" t="s">
        <v>538</v>
      </c>
      <c r="AB128" s="136" t="s">
        <v>1761</v>
      </c>
      <c r="AD128" s="136" t="s">
        <v>1779</v>
      </c>
      <c r="AE128" s="156" t="s">
        <v>2064</v>
      </c>
      <c r="AI128" s="136" t="s">
        <v>1783</v>
      </c>
    </row>
    <row r="129" spans="1:35" ht="409.6">
      <c r="A129" s="27" t="s">
        <v>124</v>
      </c>
      <c r="B129" s="27">
        <v>2014</v>
      </c>
      <c r="C129" s="28" t="s">
        <v>125</v>
      </c>
      <c r="D129" s="27" t="s">
        <v>2037</v>
      </c>
      <c r="E129" s="27" t="s">
        <v>2118</v>
      </c>
      <c r="F129" s="30" t="s">
        <v>95</v>
      </c>
      <c r="G129" s="136" t="s">
        <v>1637</v>
      </c>
      <c r="H129" s="136" t="s">
        <v>654</v>
      </c>
      <c r="I129" s="136" t="s">
        <v>1988</v>
      </c>
      <c r="J129" s="136" t="s">
        <v>95</v>
      </c>
      <c r="K129" s="136" t="s">
        <v>1600</v>
      </c>
      <c r="L129" s="136" t="s">
        <v>1615</v>
      </c>
      <c r="N129" s="27">
        <v>22</v>
      </c>
      <c r="O129" s="163">
        <v>0.23499999999999999</v>
      </c>
      <c r="P129" s="27" t="s">
        <v>87</v>
      </c>
      <c r="Q129" s="27" t="s">
        <v>2048</v>
      </c>
      <c r="R129" s="136" t="s">
        <v>1762</v>
      </c>
      <c r="S129" s="136" t="s">
        <v>2119</v>
      </c>
      <c r="T129" s="136" t="s">
        <v>2120</v>
      </c>
      <c r="U129" s="136">
        <v>30</v>
      </c>
      <c r="V129" s="136" t="s">
        <v>1087</v>
      </c>
      <c r="W129" s="136" t="s">
        <v>1770</v>
      </c>
      <c r="X129" s="158">
        <v>10</v>
      </c>
      <c r="Z129" s="27" t="s">
        <v>638</v>
      </c>
      <c r="AA129" s="136" t="s">
        <v>538</v>
      </c>
      <c r="AB129" s="136" t="s">
        <v>1761</v>
      </c>
      <c r="AD129" s="136" t="s">
        <v>1789</v>
      </c>
      <c r="AE129" s="156" t="s">
        <v>2064</v>
      </c>
      <c r="AI129" s="136" t="s">
        <v>1783</v>
      </c>
    </row>
    <row r="130" spans="1:35" ht="409.6">
      <c r="A130" s="27" t="s">
        <v>124</v>
      </c>
      <c r="B130" s="27">
        <v>2014</v>
      </c>
      <c r="C130" s="28" t="s">
        <v>125</v>
      </c>
      <c r="D130" s="27" t="s">
        <v>2037</v>
      </c>
      <c r="E130" s="27" t="s">
        <v>2118</v>
      </c>
      <c r="F130" s="30" t="s">
        <v>95</v>
      </c>
      <c r="G130" s="136" t="s">
        <v>1637</v>
      </c>
      <c r="H130" s="136" t="s">
        <v>662</v>
      </c>
      <c r="I130" s="136" t="s">
        <v>1988</v>
      </c>
      <c r="J130" s="136" t="s">
        <v>95</v>
      </c>
      <c r="K130" s="136" t="s">
        <v>1600</v>
      </c>
      <c r="L130" s="136" t="s">
        <v>1615</v>
      </c>
      <c r="N130" s="27">
        <v>22</v>
      </c>
      <c r="O130" s="163">
        <v>0.23499999999999999</v>
      </c>
      <c r="P130" s="27" t="s">
        <v>87</v>
      </c>
      <c r="Q130" s="27" t="s">
        <v>2048</v>
      </c>
      <c r="R130" s="136" t="s">
        <v>1762</v>
      </c>
      <c r="S130" s="136" t="s">
        <v>2119</v>
      </c>
      <c r="T130" s="136" t="s">
        <v>2120</v>
      </c>
      <c r="U130" s="136">
        <v>30</v>
      </c>
      <c r="V130" s="136" t="s">
        <v>1087</v>
      </c>
      <c r="W130" s="136" t="s">
        <v>1771</v>
      </c>
      <c r="X130" s="158">
        <v>10</v>
      </c>
      <c r="Z130" s="27" t="s">
        <v>638</v>
      </c>
      <c r="AA130" s="136" t="s">
        <v>538</v>
      </c>
      <c r="AB130" s="136" t="s">
        <v>1761</v>
      </c>
      <c r="AD130" s="136" t="s">
        <v>1790</v>
      </c>
      <c r="AE130" s="156" t="s">
        <v>2064</v>
      </c>
      <c r="AI130" s="136" t="s">
        <v>1783</v>
      </c>
    </row>
    <row r="131" spans="1:35" ht="409.6">
      <c r="A131" s="27" t="s">
        <v>124</v>
      </c>
      <c r="B131" s="27">
        <v>2014</v>
      </c>
      <c r="C131" s="28" t="s">
        <v>125</v>
      </c>
      <c r="D131" s="28" t="s">
        <v>2074</v>
      </c>
      <c r="E131" s="27" t="s">
        <v>642</v>
      </c>
      <c r="F131" s="30" t="s">
        <v>95</v>
      </c>
      <c r="G131" s="136" t="s">
        <v>1637</v>
      </c>
      <c r="H131" s="136" t="s">
        <v>643</v>
      </c>
      <c r="I131" s="136" t="s">
        <v>1988</v>
      </c>
      <c r="J131" s="136" t="s">
        <v>95</v>
      </c>
      <c r="K131" s="136" t="s">
        <v>1600</v>
      </c>
      <c r="L131" s="136" t="s">
        <v>1615</v>
      </c>
      <c r="N131" s="27">
        <v>22</v>
      </c>
      <c r="O131" s="163">
        <v>0.23499999999999999</v>
      </c>
      <c r="P131" s="27" t="s">
        <v>87</v>
      </c>
      <c r="Q131" s="27" t="s">
        <v>2048</v>
      </c>
      <c r="R131" s="136" t="s">
        <v>1762</v>
      </c>
      <c r="S131" s="136" t="s">
        <v>2113</v>
      </c>
      <c r="T131" s="136" t="s">
        <v>2092</v>
      </c>
      <c r="U131" s="136">
        <v>30</v>
      </c>
      <c r="V131" s="136" t="s">
        <v>1087</v>
      </c>
      <c r="W131" s="136" t="s">
        <v>1772</v>
      </c>
      <c r="X131" s="158">
        <v>10</v>
      </c>
      <c r="Z131" s="27" t="s">
        <v>638</v>
      </c>
      <c r="AA131" s="136" t="s">
        <v>538</v>
      </c>
      <c r="AB131" s="136" t="s">
        <v>1761</v>
      </c>
      <c r="AD131" s="136" t="s">
        <v>1791</v>
      </c>
      <c r="AE131" s="156" t="s">
        <v>2064</v>
      </c>
      <c r="AI131" s="136" t="s">
        <v>1783</v>
      </c>
    </row>
    <row r="132" spans="1:35" ht="409.6">
      <c r="A132" s="27" t="s">
        <v>124</v>
      </c>
      <c r="B132" s="27">
        <v>2014</v>
      </c>
      <c r="C132" s="28" t="s">
        <v>125</v>
      </c>
      <c r="D132" s="28" t="s">
        <v>2074</v>
      </c>
      <c r="E132" s="27" t="s">
        <v>642</v>
      </c>
      <c r="F132" s="30" t="s">
        <v>95</v>
      </c>
      <c r="G132" s="136" t="s">
        <v>1637</v>
      </c>
      <c r="H132" s="136" t="s">
        <v>654</v>
      </c>
      <c r="I132" s="136" t="s">
        <v>1988</v>
      </c>
      <c r="J132" s="136" t="s">
        <v>95</v>
      </c>
      <c r="K132" s="136" t="s">
        <v>1600</v>
      </c>
      <c r="L132" s="136" t="s">
        <v>1615</v>
      </c>
      <c r="N132" s="27">
        <v>22</v>
      </c>
      <c r="O132" s="163">
        <v>0.23499999999999999</v>
      </c>
      <c r="P132" s="27" t="s">
        <v>87</v>
      </c>
      <c r="Q132" s="27" t="s">
        <v>2048</v>
      </c>
      <c r="R132" s="136" t="s">
        <v>1762</v>
      </c>
      <c r="S132" s="136" t="s">
        <v>2113</v>
      </c>
      <c r="T132" s="136" t="s">
        <v>2092</v>
      </c>
      <c r="U132" s="136">
        <v>30</v>
      </c>
      <c r="V132" s="136" t="s">
        <v>1087</v>
      </c>
      <c r="W132" s="136" t="s">
        <v>1773</v>
      </c>
      <c r="X132" s="158">
        <v>10</v>
      </c>
      <c r="Z132" s="27" t="s">
        <v>638</v>
      </c>
      <c r="AA132" s="136" t="s">
        <v>538</v>
      </c>
      <c r="AB132" s="136" t="s">
        <v>1761</v>
      </c>
      <c r="AD132" s="136" t="s">
        <v>1792</v>
      </c>
      <c r="AE132" s="156" t="s">
        <v>2064</v>
      </c>
      <c r="AI132" s="136" t="s">
        <v>1783</v>
      </c>
    </row>
    <row r="133" spans="1:35" ht="409.6">
      <c r="A133" s="27" t="s">
        <v>124</v>
      </c>
      <c r="B133" s="27">
        <v>2014</v>
      </c>
      <c r="C133" s="28" t="s">
        <v>125</v>
      </c>
      <c r="D133" s="28" t="s">
        <v>2074</v>
      </c>
      <c r="E133" s="27" t="s">
        <v>642</v>
      </c>
      <c r="F133" s="30" t="s">
        <v>95</v>
      </c>
      <c r="G133" s="136" t="s">
        <v>1637</v>
      </c>
      <c r="H133" s="136" t="s">
        <v>662</v>
      </c>
      <c r="I133" s="136" t="s">
        <v>1988</v>
      </c>
      <c r="J133" s="136" t="s">
        <v>95</v>
      </c>
      <c r="K133" s="136" t="s">
        <v>1600</v>
      </c>
      <c r="L133" s="136" t="s">
        <v>1615</v>
      </c>
      <c r="N133" s="27">
        <v>22</v>
      </c>
      <c r="O133" s="163">
        <v>0.23499999999999999</v>
      </c>
      <c r="P133" s="27" t="s">
        <v>87</v>
      </c>
      <c r="Q133" s="27" t="s">
        <v>2048</v>
      </c>
      <c r="R133" s="136" t="s">
        <v>1762</v>
      </c>
      <c r="S133" s="136" t="s">
        <v>2113</v>
      </c>
      <c r="T133" s="136" t="s">
        <v>2092</v>
      </c>
      <c r="U133" s="136">
        <v>30</v>
      </c>
      <c r="V133" s="136" t="s">
        <v>1087</v>
      </c>
      <c r="W133" s="136" t="s">
        <v>1774</v>
      </c>
      <c r="X133" s="158">
        <v>10</v>
      </c>
      <c r="Z133" s="27" t="s">
        <v>638</v>
      </c>
      <c r="AA133" s="136" t="s">
        <v>538</v>
      </c>
      <c r="AB133" s="136" t="s">
        <v>1761</v>
      </c>
      <c r="AD133" s="136" t="s">
        <v>1793</v>
      </c>
      <c r="AE133" s="156" t="s">
        <v>2064</v>
      </c>
      <c r="AI133" s="136" t="s">
        <v>1783</v>
      </c>
    </row>
    <row r="134" spans="1:35" ht="325">
      <c r="A134" s="27" t="s">
        <v>334</v>
      </c>
      <c r="B134" s="27">
        <v>2015</v>
      </c>
      <c r="C134" s="28" t="s">
        <v>335</v>
      </c>
      <c r="D134" s="27" t="s">
        <v>2038</v>
      </c>
      <c r="E134" s="27" t="s">
        <v>74</v>
      </c>
      <c r="F134" s="30" t="s">
        <v>87</v>
      </c>
      <c r="G134" s="136" t="s">
        <v>1637</v>
      </c>
      <c r="H134" s="136" t="s">
        <v>1600</v>
      </c>
      <c r="I134" s="136" t="s">
        <v>1615</v>
      </c>
      <c r="K134" s="136" t="s">
        <v>556</v>
      </c>
      <c r="L134" s="136" t="s">
        <v>109</v>
      </c>
      <c r="M134" s="136" t="s">
        <v>95</v>
      </c>
      <c r="P134" s="136" t="s">
        <v>95</v>
      </c>
      <c r="Q134" s="27" t="s">
        <v>2048</v>
      </c>
      <c r="R134" s="136" t="s">
        <v>1730</v>
      </c>
      <c r="S134" s="136" t="s">
        <v>2031</v>
      </c>
      <c r="T134" s="136" t="s">
        <v>2093</v>
      </c>
      <c r="V134" s="136" t="s">
        <v>1087</v>
      </c>
      <c r="W134" s="136" t="s">
        <v>1731</v>
      </c>
      <c r="X134" s="158">
        <v>30</v>
      </c>
      <c r="Y134" s="136" t="s">
        <v>2058</v>
      </c>
      <c r="Z134" s="27" t="s">
        <v>632</v>
      </c>
      <c r="AA134" s="27" t="s">
        <v>543</v>
      </c>
      <c r="AB134" s="136" t="s">
        <v>1729</v>
      </c>
      <c r="AC134" s="136" t="s">
        <v>1728</v>
      </c>
      <c r="AD134" s="136" t="s">
        <v>1737</v>
      </c>
      <c r="AE134" s="156">
        <v>5.4</v>
      </c>
      <c r="AF134" s="136">
        <v>2.4900000000000002</v>
      </c>
    </row>
    <row r="135" spans="1:35" ht="325">
      <c r="A135" s="27" t="s">
        <v>334</v>
      </c>
      <c r="B135" s="27">
        <v>2015</v>
      </c>
      <c r="C135" s="28" t="s">
        <v>335</v>
      </c>
      <c r="D135" s="27" t="s">
        <v>2038</v>
      </c>
      <c r="E135" s="27" t="s">
        <v>74</v>
      </c>
      <c r="F135" s="30" t="s">
        <v>87</v>
      </c>
      <c r="G135" s="136" t="s">
        <v>1637</v>
      </c>
      <c r="H135" s="136" t="s">
        <v>1600</v>
      </c>
      <c r="I135" s="136" t="s">
        <v>1615</v>
      </c>
      <c r="K135" s="136" t="s">
        <v>1603</v>
      </c>
      <c r="L135" s="136" t="s">
        <v>1978</v>
      </c>
      <c r="M135" s="136" t="s">
        <v>95</v>
      </c>
      <c r="P135" s="136" t="s">
        <v>95</v>
      </c>
      <c r="Q135" s="27" t="s">
        <v>2048</v>
      </c>
      <c r="R135" s="136" t="s">
        <v>1730</v>
      </c>
      <c r="S135" s="136" t="s">
        <v>2031</v>
      </c>
      <c r="T135" s="136" t="s">
        <v>2093</v>
      </c>
      <c r="V135" s="136" t="s">
        <v>1087</v>
      </c>
      <c r="W135" s="136" t="s">
        <v>1731</v>
      </c>
      <c r="X135" s="158">
        <v>30</v>
      </c>
      <c r="Y135" s="136" t="s">
        <v>2058</v>
      </c>
      <c r="Z135" s="27" t="s">
        <v>632</v>
      </c>
      <c r="AA135" s="27" t="s">
        <v>543</v>
      </c>
      <c r="AB135" s="136" t="s">
        <v>1729</v>
      </c>
      <c r="AC135" s="136" t="s">
        <v>1728</v>
      </c>
      <c r="AD135" s="136" t="s">
        <v>1738</v>
      </c>
      <c r="AE135" s="156">
        <v>5.59</v>
      </c>
      <c r="AF135" s="136">
        <v>4.55</v>
      </c>
    </row>
    <row r="136" spans="1:35" ht="325">
      <c r="A136" s="27" t="s">
        <v>334</v>
      </c>
      <c r="B136" s="27">
        <v>2015</v>
      </c>
      <c r="C136" s="28" t="s">
        <v>335</v>
      </c>
      <c r="D136" s="27" t="s">
        <v>2038</v>
      </c>
      <c r="E136" s="27" t="s">
        <v>74</v>
      </c>
      <c r="F136" s="30" t="s">
        <v>87</v>
      </c>
      <c r="G136" s="136" t="s">
        <v>1637</v>
      </c>
      <c r="H136" s="136" t="s">
        <v>1600</v>
      </c>
      <c r="I136" s="136" t="s">
        <v>1615</v>
      </c>
      <c r="K136" s="136" t="s">
        <v>573</v>
      </c>
      <c r="L136" s="27" t="s">
        <v>1988</v>
      </c>
      <c r="M136" s="136" t="s">
        <v>95</v>
      </c>
      <c r="P136" s="136" t="s">
        <v>95</v>
      </c>
      <c r="Q136" s="27" t="s">
        <v>2048</v>
      </c>
      <c r="R136" s="136" t="s">
        <v>1730</v>
      </c>
      <c r="S136" s="136" t="s">
        <v>2031</v>
      </c>
      <c r="T136" s="136" t="s">
        <v>2093</v>
      </c>
      <c r="V136" s="136" t="s">
        <v>1087</v>
      </c>
      <c r="W136" s="136" t="s">
        <v>1731</v>
      </c>
      <c r="X136" s="158">
        <v>30</v>
      </c>
      <c r="Y136" s="136" t="s">
        <v>2058</v>
      </c>
      <c r="Z136" s="27" t="s">
        <v>632</v>
      </c>
      <c r="AA136" s="27" t="s">
        <v>543</v>
      </c>
      <c r="AB136" s="136" t="s">
        <v>1729</v>
      </c>
      <c r="AC136" s="136" t="s">
        <v>1728</v>
      </c>
      <c r="AD136" s="136" t="s">
        <v>1739</v>
      </c>
      <c r="AE136" s="156">
        <v>4.8</v>
      </c>
      <c r="AF136" s="136">
        <v>5.27</v>
      </c>
    </row>
    <row r="137" spans="1:35" ht="325">
      <c r="A137" s="27" t="s">
        <v>334</v>
      </c>
      <c r="B137" s="27">
        <v>2015</v>
      </c>
      <c r="C137" s="28" t="s">
        <v>335</v>
      </c>
      <c r="D137" s="27" t="s">
        <v>2038</v>
      </c>
      <c r="E137" s="27" t="s">
        <v>74</v>
      </c>
      <c r="F137" s="30" t="s">
        <v>87</v>
      </c>
      <c r="G137" s="136" t="s">
        <v>1637</v>
      </c>
      <c r="H137" s="136" t="s">
        <v>1600</v>
      </c>
      <c r="I137" s="136" t="s">
        <v>1615</v>
      </c>
      <c r="K137" s="136" t="s">
        <v>582</v>
      </c>
      <c r="L137" s="136" t="s">
        <v>294</v>
      </c>
      <c r="M137" s="136" t="s">
        <v>95</v>
      </c>
      <c r="P137" s="136" t="s">
        <v>95</v>
      </c>
      <c r="Q137" s="27" t="s">
        <v>2048</v>
      </c>
      <c r="R137" s="136" t="s">
        <v>1730</v>
      </c>
      <c r="S137" s="136" t="s">
        <v>2031</v>
      </c>
      <c r="T137" s="136" t="s">
        <v>2093</v>
      </c>
      <c r="V137" s="136" t="s">
        <v>1087</v>
      </c>
      <c r="W137" s="136" t="s">
        <v>1731</v>
      </c>
      <c r="X137" s="158">
        <v>30</v>
      </c>
      <c r="Y137" s="136" t="s">
        <v>2058</v>
      </c>
      <c r="Z137" s="27" t="s">
        <v>632</v>
      </c>
      <c r="AA137" s="27" t="s">
        <v>543</v>
      </c>
      <c r="AB137" s="136" t="s">
        <v>1729</v>
      </c>
      <c r="AC137" s="136" t="s">
        <v>1728</v>
      </c>
      <c r="AD137" s="136" t="s">
        <v>1740</v>
      </c>
      <c r="AE137" s="156">
        <v>4.21</v>
      </c>
      <c r="AF137" s="136">
        <v>3.99</v>
      </c>
    </row>
    <row r="138" spans="1:35" ht="325">
      <c r="A138" s="27" t="s">
        <v>334</v>
      </c>
      <c r="B138" s="27">
        <v>2015</v>
      </c>
      <c r="C138" s="28" t="s">
        <v>335</v>
      </c>
      <c r="D138" s="27" t="s">
        <v>2038</v>
      </c>
      <c r="E138" s="27" t="s">
        <v>74</v>
      </c>
      <c r="F138" s="30" t="s">
        <v>87</v>
      </c>
      <c r="G138" s="136" t="s">
        <v>1637</v>
      </c>
      <c r="H138" s="136" t="s">
        <v>1600</v>
      </c>
      <c r="I138" s="136" t="s">
        <v>1615</v>
      </c>
      <c r="K138" s="136" t="s">
        <v>590</v>
      </c>
      <c r="L138" s="136" t="s">
        <v>294</v>
      </c>
      <c r="M138" s="136" t="s">
        <v>95</v>
      </c>
      <c r="P138" s="136" t="s">
        <v>95</v>
      </c>
      <c r="Q138" s="27" t="s">
        <v>2048</v>
      </c>
      <c r="R138" s="136" t="s">
        <v>1730</v>
      </c>
      <c r="S138" s="136" t="s">
        <v>2031</v>
      </c>
      <c r="T138" s="136" t="s">
        <v>2093</v>
      </c>
      <c r="V138" s="136" t="s">
        <v>1087</v>
      </c>
      <c r="W138" s="136" t="s">
        <v>1731</v>
      </c>
      <c r="X138" s="158">
        <v>30</v>
      </c>
      <c r="Y138" s="136" t="s">
        <v>2058</v>
      </c>
      <c r="Z138" s="27" t="s">
        <v>632</v>
      </c>
      <c r="AA138" s="27" t="s">
        <v>543</v>
      </c>
      <c r="AB138" s="136" t="s">
        <v>1729</v>
      </c>
      <c r="AC138" s="136" t="s">
        <v>1728</v>
      </c>
      <c r="AD138" s="136" t="s">
        <v>1741</v>
      </c>
      <c r="AE138" s="156">
        <v>3.8</v>
      </c>
      <c r="AF138" s="136">
        <v>3.64</v>
      </c>
    </row>
    <row r="139" spans="1:35" ht="325">
      <c r="A139" s="27" t="s">
        <v>334</v>
      </c>
      <c r="B139" s="27">
        <v>2015</v>
      </c>
      <c r="C139" s="28" t="s">
        <v>335</v>
      </c>
      <c r="D139" s="27" t="s">
        <v>2038</v>
      </c>
      <c r="E139" s="27" t="s">
        <v>74</v>
      </c>
      <c r="F139" s="30" t="s">
        <v>87</v>
      </c>
      <c r="G139" s="136" t="s">
        <v>1637</v>
      </c>
      <c r="H139" s="136" t="s">
        <v>1600</v>
      </c>
      <c r="I139" s="136" t="s">
        <v>1615</v>
      </c>
      <c r="K139" s="136" t="s">
        <v>599</v>
      </c>
      <c r="L139" s="136" t="s">
        <v>2044</v>
      </c>
      <c r="M139" s="136" t="s">
        <v>95</v>
      </c>
      <c r="P139" s="136" t="s">
        <v>95</v>
      </c>
      <c r="Q139" s="27" t="s">
        <v>2048</v>
      </c>
      <c r="R139" s="136" t="s">
        <v>1730</v>
      </c>
      <c r="S139" s="136" t="s">
        <v>2031</v>
      </c>
      <c r="T139" s="136" t="s">
        <v>2093</v>
      </c>
      <c r="V139" s="136" t="s">
        <v>1087</v>
      </c>
      <c r="W139" s="136" t="s">
        <v>1731</v>
      </c>
      <c r="X139" s="158">
        <v>30</v>
      </c>
      <c r="Y139" s="136" t="s">
        <v>2058</v>
      </c>
      <c r="Z139" s="27" t="s">
        <v>632</v>
      </c>
      <c r="AA139" s="27" t="s">
        <v>543</v>
      </c>
      <c r="AB139" s="136" t="s">
        <v>1729</v>
      </c>
      <c r="AC139" s="136" t="s">
        <v>1728</v>
      </c>
      <c r="AD139" s="136" t="s">
        <v>1742</v>
      </c>
      <c r="AE139" s="156">
        <v>10.26</v>
      </c>
      <c r="AF139" s="136">
        <v>13.28</v>
      </c>
    </row>
    <row r="140" spans="1:35" ht="200">
      <c r="A140" s="27" t="s">
        <v>334</v>
      </c>
      <c r="B140" s="27">
        <v>2015</v>
      </c>
      <c r="C140" s="28" t="s">
        <v>335</v>
      </c>
      <c r="D140" s="27" t="s">
        <v>2038</v>
      </c>
      <c r="E140" s="27" t="s">
        <v>74</v>
      </c>
      <c r="F140" s="30" t="s">
        <v>87</v>
      </c>
      <c r="G140" s="136" t="s">
        <v>1614</v>
      </c>
      <c r="H140" s="136" t="s">
        <v>1600</v>
      </c>
      <c r="I140" s="136" t="s">
        <v>1615</v>
      </c>
      <c r="K140" s="136" t="s">
        <v>556</v>
      </c>
      <c r="L140" s="136" t="s">
        <v>109</v>
      </c>
      <c r="M140" s="136" t="s">
        <v>95</v>
      </c>
      <c r="P140" s="136" t="s">
        <v>95</v>
      </c>
      <c r="Q140" s="27" t="s">
        <v>2048</v>
      </c>
      <c r="R140" s="136" t="s">
        <v>1730</v>
      </c>
      <c r="S140" s="136" t="s">
        <v>2031</v>
      </c>
      <c r="T140" s="136" t="s">
        <v>2093</v>
      </c>
      <c r="V140" s="136" t="s">
        <v>1087</v>
      </c>
      <c r="W140" s="136" t="s">
        <v>1732</v>
      </c>
      <c r="X140" s="158">
        <v>30</v>
      </c>
      <c r="Y140" s="136" t="s">
        <v>2058</v>
      </c>
      <c r="Z140" s="27" t="s">
        <v>632</v>
      </c>
      <c r="AA140" s="27" t="s">
        <v>543</v>
      </c>
      <c r="AB140" s="136" t="s">
        <v>1729</v>
      </c>
      <c r="AC140" s="136" t="s">
        <v>1728</v>
      </c>
      <c r="AD140" s="136" t="s">
        <v>1743</v>
      </c>
      <c r="AE140" s="156">
        <v>0.82</v>
      </c>
      <c r="AF140" s="136">
        <v>1.58</v>
      </c>
    </row>
    <row r="141" spans="1:35" ht="200">
      <c r="A141" s="27" t="s">
        <v>334</v>
      </c>
      <c r="B141" s="27">
        <v>2015</v>
      </c>
      <c r="C141" s="28" t="s">
        <v>335</v>
      </c>
      <c r="D141" s="27" t="s">
        <v>2038</v>
      </c>
      <c r="E141" s="27" t="s">
        <v>74</v>
      </c>
      <c r="F141" s="30" t="s">
        <v>87</v>
      </c>
      <c r="G141" s="136" t="s">
        <v>1614</v>
      </c>
      <c r="H141" s="136" t="s">
        <v>1600</v>
      </c>
      <c r="I141" s="136" t="s">
        <v>1615</v>
      </c>
      <c r="K141" s="136" t="s">
        <v>1603</v>
      </c>
      <c r="L141" s="136" t="s">
        <v>1978</v>
      </c>
      <c r="M141" s="136" t="s">
        <v>95</v>
      </c>
      <c r="P141" s="136" t="s">
        <v>95</v>
      </c>
      <c r="Q141" s="27" t="s">
        <v>2048</v>
      </c>
      <c r="R141" s="136" t="s">
        <v>1730</v>
      </c>
      <c r="S141" s="136" t="s">
        <v>2031</v>
      </c>
      <c r="T141" s="136" t="s">
        <v>2093</v>
      </c>
      <c r="V141" s="136" t="s">
        <v>1087</v>
      </c>
      <c r="W141" s="136" t="s">
        <v>1732</v>
      </c>
      <c r="X141" s="158">
        <v>30</v>
      </c>
      <c r="Y141" s="136" t="s">
        <v>2058</v>
      </c>
      <c r="Z141" s="27" t="s">
        <v>632</v>
      </c>
      <c r="AA141" s="27" t="s">
        <v>543</v>
      </c>
      <c r="AB141" s="136" t="s">
        <v>1729</v>
      </c>
      <c r="AC141" s="136" t="s">
        <v>1728</v>
      </c>
      <c r="AD141" s="136" t="s">
        <v>1744</v>
      </c>
      <c r="AE141" s="156">
        <v>0.71</v>
      </c>
      <c r="AF141" s="136">
        <v>0.61</v>
      </c>
    </row>
    <row r="142" spans="1:35" ht="291" customHeight="1">
      <c r="A142" s="27" t="s">
        <v>334</v>
      </c>
      <c r="B142" s="27">
        <v>2015</v>
      </c>
      <c r="C142" s="28" t="s">
        <v>335</v>
      </c>
      <c r="D142" s="27" t="s">
        <v>2038</v>
      </c>
      <c r="E142" s="27" t="s">
        <v>74</v>
      </c>
      <c r="F142" s="30" t="s">
        <v>87</v>
      </c>
      <c r="G142" s="136" t="s">
        <v>1614</v>
      </c>
      <c r="H142" s="136" t="s">
        <v>1600</v>
      </c>
      <c r="I142" s="136" t="s">
        <v>1615</v>
      </c>
      <c r="K142" s="136" t="s">
        <v>573</v>
      </c>
      <c r="L142" s="27" t="s">
        <v>1988</v>
      </c>
      <c r="M142" s="136" t="s">
        <v>95</v>
      </c>
      <c r="P142" s="136" t="s">
        <v>95</v>
      </c>
      <c r="Q142" s="27" t="s">
        <v>2048</v>
      </c>
      <c r="R142" s="136" t="s">
        <v>1730</v>
      </c>
      <c r="S142" s="136" t="s">
        <v>2031</v>
      </c>
      <c r="T142" s="136" t="s">
        <v>2093</v>
      </c>
      <c r="V142" s="136" t="s">
        <v>1087</v>
      </c>
      <c r="W142" s="136" t="s">
        <v>1732</v>
      </c>
      <c r="X142" s="158">
        <v>30</v>
      </c>
      <c r="Y142" s="136" t="s">
        <v>2058</v>
      </c>
      <c r="Z142" s="27" t="s">
        <v>632</v>
      </c>
      <c r="AA142" s="27" t="s">
        <v>543</v>
      </c>
      <c r="AB142" s="136" t="s">
        <v>1729</v>
      </c>
      <c r="AC142" s="136" t="s">
        <v>1728</v>
      </c>
      <c r="AD142" s="136" t="s">
        <v>1745</v>
      </c>
      <c r="AE142" s="156">
        <v>1.18</v>
      </c>
      <c r="AF142" s="136">
        <v>2.04</v>
      </c>
    </row>
    <row r="143" spans="1:35" ht="262" customHeight="1">
      <c r="A143" s="27" t="s">
        <v>334</v>
      </c>
      <c r="B143" s="27">
        <v>2015</v>
      </c>
      <c r="C143" s="28" t="s">
        <v>335</v>
      </c>
      <c r="D143" s="27" t="s">
        <v>2038</v>
      </c>
      <c r="E143" s="27" t="s">
        <v>74</v>
      </c>
      <c r="F143" s="30" t="s">
        <v>87</v>
      </c>
      <c r="G143" s="136" t="s">
        <v>1614</v>
      </c>
      <c r="H143" s="136" t="s">
        <v>1600</v>
      </c>
      <c r="I143" s="136" t="s">
        <v>1615</v>
      </c>
      <c r="K143" s="136" t="s">
        <v>582</v>
      </c>
      <c r="L143" s="136" t="s">
        <v>294</v>
      </c>
      <c r="M143" s="136" t="s">
        <v>95</v>
      </c>
      <c r="P143" s="136" t="s">
        <v>95</v>
      </c>
      <c r="Q143" s="27" t="s">
        <v>2048</v>
      </c>
      <c r="R143" s="136" t="s">
        <v>1730</v>
      </c>
      <c r="S143" s="136" t="s">
        <v>2031</v>
      </c>
      <c r="T143" s="136" t="s">
        <v>2093</v>
      </c>
      <c r="V143" s="136" t="s">
        <v>1087</v>
      </c>
      <c r="W143" s="136" t="s">
        <v>1732</v>
      </c>
      <c r="X143" s="158">
        <v>30</v>
      </c>
      <c r="Y143" s="136" t="s">
        <v>2058</v>
      </c>
      <c r="Z143" s="27" t="s">
        <v>632</v>
      </c>
      <c r="AA143" s="27" t="s">
        <v>543</v>
      </c>
      <c r="AB143" s="136" t="s">
        <v>1729</v>
      </c>
      <c r="AC143" s="136" t="s">
        <v>1728</v>
      </c>
      <c r="AD143" s="136" t="s">
        <v>1746</v>
      </c>
      <c r="AE143" s="156">
        <v>1.62</v>
      </c>
      <c r="AF143" s="136">
        <v>2.61</v>
      </c>
    </row>
    <row r="144" spans="1:35" ht="200">
      <c r="A144" s="27" t="s">
        <v>334</v>
      </c>
      <c r="B144" s="27">
        <v>2015</v>
      </c>
      <c r="C144" s="28" t="s">
        <v>335</v>
      </c>
      <c r="D144" s="27" t="s">
        <v>2038</v>
      </c>
      <c r="E144" s="27" t="s">
        <v>74</v>
      </c>
      <c r="F144" s="30" t="s">
        <v>87</v>
      </c>
      <c r="G144" s="136" t="s">
        <v>1614</v>
      </c>
      <c r="H144" s="136" t="s">
        <v>1600</v>
      </c>
      <c r="I144" s="136" t="s">
        <v>1615</v>
      </c>
      <c r="K144" s="136" t="s">
        <v>590</v>
      </c>
      <c r="L144" s="136" t="s">
        <v>294</v>
      </c>
      <c r="M144" s="136" t="s">
        <v>95</v>
      </c>
      <c r="P144" s="136" t="s">
        <v>95</v>
      </c>
      <c r="Q144" s="27" t="s">
        <v>2048</v>
      </c>
      <c r="R144" s="136" t="s">
        <v>1730</v>
      </c>
      <c r="S144" s="136" t="s">
        <v>2031</v>
      </c>
      <c r="T144" s="136" t="s">
        <v>2093</v>
      </c>
      <c r="V144" s="136" t="s">
        <v>1087</v>
      </c>
      <c r="W144" s="136" t="s">
        <v>1732</v>
      </c>
      <c r="X144" s="158">
        <v>30</v>
      </c>
      <c r="Y144" s="136" t="s">
        <v>2058</v>
      </c>
      <c r="Z144" s="27" t="s">
        <v>632</v>
      </c>
      <c r="AA144" s="27" t="s">
        <v>543</v>
      </c>
      <c r="AB144" s="136" t="s">
        <v>1729</v>
      </c>
      <c r="AC144" s="136" t="s">
        <v>1728</v>
      </c>
      <c r="AD144" s="136" t="s">
        <v>1747</v>
      </c>
      <c r="AE144" s="156">
        <v>3.45</v>
      </c>
      <c r="AF144" s="136">
        <v>6.11</v>
      </c>
    </row>
    <row r="145" spans="1:35" ht="241" customHeight="1">
      <c r="A145" s="27" t="s">
        <v>334</v>
      </c>
      <c r="B145" s="27">
        <v>2015</v>
      </c>
      <c r="C145" s="28" t="s">
        <v>335</v>
      </c>
      <c r="D145" s="27" t="s">
        <v>2038</v>
      </c>
      <c r="E145" s="27" t="s">
        <v>74</v>
      </c>
      <c r="F145" s="30" t="s">
        <v>87</v>
      </c>
      <c r="G145" s="136" t="s">
        <v>1614</v>
      </c>
      <c r="H145" s="136" t="s">
        <v>1600</v>
      </c>
      <c r="I145" s="136" t="s">
        <v>1615</v>
      </c>
      <c r="K145" s="136" t="s">
        <v>599</v>
      </c>
      <c r="L145" s="136" t="s">
        <v>2044</v>
      </c>
      <c r="M145" s="136" t="s">
        <v>95</v>
      </c>
      <c r="O145" s="170"/>
      <c r="P145" s="136" t="s">
        <v>95</v>
      </c>
      <c r="Q145" s="27" t="s">
        <v>2048</v>
      </c>
      <c r="R145" s="136" t="s">
        <v>1730</v>
      </c>
      <c r="S145" s="136" t="s">
        <v>2031</v>
      </c>
      <c r="T145" s="136" t="s">
        <v>2093</v>
      </c>
      <c r="V145" s="136" t="s">
        <v>1087</v>
      </c>
      <c r="W145" s="136" t="s">
        <v>1732</v>
      </c>
      <c r="X145" s="158">
        <v>30</v>
      </c>
      <c r="Y145" s="136" t="s">
        <v>2058</v>
      </c>
      <c r="Z145" s="27" t="s">
        <v>632</v>
      </c>
      <c r="AA145" s="27" t="s">
        <v>543</v>
      </c>
      <c r="AB145" s="136" t="s">
        <v>1729</v>
      </c>
      <c r="AC145" s="136" t="s">
        <v>1728</v>
      </c>
      <c r="AD145" s="136" t="s">
        <v>1748</v>
      </c>
      <c r="AE145" s="156">
        <v>10.4</v>
      </c>
      <c r="AF145" s="136">
        <v>14.17</v>
      </c>
    </row>
    <row r="146" spans="1:35" s="27" customFormat="1" ht="200">
      <c r="A146" s="27" t="s">
        <v>334</v>
      </c>
      <c r="B146" s="27">
        <v>2015</v>
      </c>
      <c r="C146" s="28" t="s">
        <v>335</v>
      </c>
      <c r="D146" s="27" t="s">
        <v>2038</v>
      </c>
      <c r="E146" s="27" t="s">
        <v>74</v>
      </c>
      <c r="F146" s="30" t="s">
        <v>87</v>
      </c>
      <c r="G146" s="136" t="s">
        <v>1637</v>
      </c>
      <c r="H146" s="136" t="s">
        <v>556</v>
      </c>
      <c r="I146" s="136" t="s">
        <v>109</v>
      </c>
      <c r="J146" s="136" t="s">
        <v>95</v>
      </c>
      <c r="K146" s="136" t="s">
        <v>1600</v>
      </c>
      <c r="L146" s="136" t="s">
        <v>1615</v>
      </c>
      <c r="M146" s="136"/>
      <c r="N146" s="136"/>
      <c r="O146" s="136"/>
      <c r="P146" s="136" t="s">
        <v>95</v>
      </c>
      <c r="Q146" s="27" t="s">
        <v>2048</v>
      </c>
      <c r="R146" s="136" t="s">
        <v>1730</v>
      </c>
      <c r="S146" s="136" t="s">
        <v>2031</v>
      </c>
      <c r="T146" s="136" t="s">
        <v>2093</v>
      </c>
      <c r="U146" s="136"/>
      <c r="V146" s="136" t="s">
        <v>1087</v>
      </c>
      <c r="W146" s="136" t="s">
        <v>1733</v>
      </c>
      <c r="X146" s="158">
        <v>30</v>
      </c>
      <c r="Y146" s="136" t="s">
        <v>2058</v>
      </c>
      <c r="Z146" s="27" t="s">
        <v>632</v>
      </c>
      <c r="AA146" s="27" t="s">
        <v>543</v>
      </c>
      <c r="AB146" s="136" t="s">
        <v>1729</v>
      </c>
      <c r="AC146" s="136" t="s">
        <v>1728</v>
      </c>
      <c r="AD146" s="136" t="s">
        <v>1760</v>
      </c>
      <c r="AE146" s="156">
        <v>22</v>
      </c>
      <c r="AF146" s="136">
        <v>13.51</v>
      </c>
      <c r="AG146" s="136"/>
      <c r="AH146" s="136"/>
      <c r="AI146" s="136"/>
    </row>
    <row r="147" spans="1:35" s="27" customFormat="1" ht="200">
      <c r="A147" s="27" t="s">
        <v>334</v>
      </c>
      <c r="B147" s="27">
        <v>2015</v>
      </c>
      <c r="C147" s="28" t="s">
        <v>335</v>
      </c>
      <c r="D147" s="27" t="s">
        <v>2038</v>
      </c>
      <c r="E147" s="27" t="s">
        <v>74</v>
      </c>
      <c r="F147" s="30" t="s">
        <v>87</v>
      </c>
      <c r="G147" s="136" t="s">
        <v>1637</v>
      </c>
      <c r="H147" s="136" t="s">
        <v>2041</v>
      </c>
      <c r="I147" s="136" t="s">
        <v>1978</v>
      </c>
      <c r="J147" s="136" t="s">
        <v>95</v>
      </c>
      <c r="K147" s="136" t="s">
        <v>1600</v>
      </c>
      <c r="L147" s="136" t="s">
        <v>1615</v>
      </c>
      <c r="M147" s="136"/>
      <c r="N147" s="136"/>
      <c r="O147" s="136"/>
      <c r="P147" s="136" t="s">
        <v>95</v>
      </c>
      <c r="Q147" s="27" t="s">
        <v>2048</v>
      </c>
      <c r="R147" s="136" t="s">
        <v>1730</v>
      </c>
      <c r="S147" s="136" t="s">
        <v>2031</v>
      </c>
      <c r="T147" s="136" t="s">
        <v>2093</v>
      </c>
      <c r="U147" s="136"/>
      <c r="V147" s="136" t="s">
        <v>1087</v>
      </c>
      <c r="W147" s="136" t="s">
        <v>1733</v>
      </c>
      <c r="X147" s="158">
        <v>30</v>
      </c>
      <c r="Y147" s="136" t="s">
        <v>2058</v>
      </c>
      <c r="Z147" s="27" t="s">
        <v>632</v>
      </c>
      <c r="AA147" s="27" t="s">
        <v>543</v>
      </c>
      <c r="AB147" s="136" t="s">
        <v>1729</v>
      </c>
      <c r="AC147" s="136" t="s">
        <v>1728</v>
      </c>
      <c r="AD147" s="136" t="s">
        <v>1759</v>
      </c>
      <c r="AE147" s="156">
        <v>21.11</v>
      </c>
      <c r="AF147" s="136">
        <v>11.44</v>
      </c>
      <c r="AG147" s="136"/>
      <c r="AH147" s="136"/>
      <c r="AI147" s="136"/>
    </row>
    <row r="148" spans="1:35" s="27" customFormat="1" ht="200">
      <c r="A148" s="27" t="s">
        <v>334</v>
      </c>
      <c r="B148" s="27">
        <v>2015</v>
      </c>
      <c r="C148" s="28" t="s">
        <v>335</v>
      </c>
      <c r="D148" s="27" t="s">
        <v>2038</v>
      </c>
      <c r="E148" s="27" t="s">
        <v>74</v>
      </c>
      <c r="F148" s="30" t="s">
        <v>87</v>
      </c>
      <c r="G148" s="136" t="s">
        <v>1637</v>
      </c>
      <c r="H148" s="136" t="s">
        <v>573</v>
      </c>
      <c r="I148" s="136" t="s">
        <v>1988</v>
      </c>
      <c r="J148" s="136" t="s">
        <v>95</v>
      </c>
      <c r="K148" s="136" t="s">
        <v>1600</v>
      </c>
      <c r="L148" s="136" t="s">
        <v>1615</v>
      </c>
      <c r="M148" s="136"/>
      <c r="N148" s="136"/>
      <c r="O148" s="136"/>
      <c r="P148" s="136" t="s">
        <v>95</v>
      </c>
      <c r="Q148" s="27" t="s">
        <v>2048</v>
      </c>
      <c r="R148" s="136" t="s">
        <v>1730</v>
      </c>
      <c r="S148" s="136" t="s">
        <v>2031</v>
      </c>
      <c r="T148" s="136" t="s">
        <v>2093</v>
      </c>
      <c r="U148" s="136"/>
      <c r="V148" s="136" t="s">
        <v>1087</v>
      </c>
      <c r="W148" s="136" t="s">
        <v>1733</v>
      </c>
      <c r="X148" s="158">
        <v>30</v>
      </c>
      <c r="Y148" s="136" t="s">
        <v>2058</v>
      </c>
      <c r="Z148" s="27" t="s">
        <v>632</v>
      </c>
      <c r="AA148" s="27" t="s">
        <v>543</v>
      </c>
      <c r="AB148" s="136" t="s">
        <v>1729</v>
      </c>
      <c r="AC148" s="136" t="s">
        <v>1728</v>
      </c>
      <c r="AD148" s="136" t="s">
        <v>1758</v>
      </c>
      <c r="AE148" s="156">
        <v>27.43</v>
      </c>
      <c r="AF148" s="136">
        <v>15.46</v>
      </c>
      <c r="AG148" s="136"/>
      <c r="AH148" s="136"/>
      <c r="AI148" s="136"/>
    </row>
    <row r="149" spans="1:35" s="27" customFormat="1" ht="200">
      <c r="A149" s="27" t="s">
        <v>334</v>
      </c>
      <c r="B149" s="27">
        <v>2015</v>
      </c>
      <c r="C149" s="28" t="s">
        <v>335</v>
      </c>
      <c r="D149" s="27" t="s">
        <v>2038</v>
      </c>
      <c r="E149" s="27" t="s">
        <v>74</v>
      </c>
      <c r="F149" s="30" t="s">
        <v>87</v>
      </c>
      <c r="G149" s="136" t="s">
        <v>1637</v>
      </c>
      <c r="H149" s="136" t="s">
        <v>582</v>
      </c>
      <c r="I149" s="136" t="s">
        <v>294</v>
      </c>
      <c r="J149" s="136" t="s">
        <v>95</v>
      </c>
      <c r="K149" s="136" t="s">
        <v>1600</v>
      </c>
      <c r="L149" s="136" t="s">
        <v>1615</v>
      </c>
      <c r="M149" s="136"/>
      <c r="N149" s="136"/>
      <c r="O149" s="136"/>
      <c r="P149" s="136" t="s">
        <v>95</v>
      </c>
      <c r="Q149" s="27" t="s">
        <v>2048</v>
      </c>
      <c r="R149" s="136" t="s">
        <v>1730</v>
      </c>
      <c r="S149" s="136" t="s">
        <v>2031</v>
      </c>
      <c r="T149" s="136" t="s">
        <v>2093</v>
      </c>
      <c r="U149" s="136"/>
      <c r="V149" s="136" t="s">
        <v>1087</v>
      </c>
      <c r="W149" s="136" t="s">
        <v>1733</v>
      </c>
      <c r="X149" s="158">
        <v>30</v>
      </c>
      <c r="Y149" s="136" t="s">
        <v>2058</v>
      </c>
      <c r="Z149" s="27" t="s">
        <v>632</v>
      </c>
      <c r="AA149" s="27" t="s">
        <v>543</v>
      </c>
      <c r="AB149" s="136" t="s">
        <v>1729</v>
      </c>
      <c r="AC149" s="136" t="s">
        <v>1728</v>
      </c>
      <c r="AD149" s="136" t="s">
        <v>1757</v>
      </c>
      <c r="AE149" s="156">
        <v>21.37</v>
      </c>
      <c r="AF149" s="136">
        <v>13.3</v>
      </c>
      <c r="AG149" s="136"/>
      <c r="AH149" s="136"/>
      <c r="AI149" s="136"/>
    </row>
    <row r="150" spans="1:35" s="27" customFormat="1" ht="200">
      <c r="A150" s="27" t="s">
        <v>334</v>
      </c>
      <c r="B150" s="27">
        <v>2015</v>
      </c>
      <c r="C150" s="28" t="s">
        <v>335</v>
      </c>
      <c r="D150" s="27" t="s">
        <v>2038</v>
      </c>
      <c r="E150" s="27" t="s">
        <v>74</v>
      </c>
      <c r="F150" s="30" t="s">
        <v>87</v>
      </c>
      <c r="G150" s="136" t="s">
        <v>1637</v>
      </c>
      <c r="H150" s="136" t="s">
        <v>590</v>
      </c>
      <c r="I150" s="136" t="s">
        <v>294</v>
      </c>
      <c r="J150" s="136" t="s">
        <v>95</v>
      </c>
      <c r="K150" s="136" t="s">
        <v>1600</v>
      </c>
      <c r="L150" s="136" t="s">
        <v>1615</v>
      </c>
      <c r="M150" s="136"/>
      <c r="N150" s="136"/>
      <c r="O150" s="136"/>
      <c r="P150" s="136" t="s">
        <v>95</v>
      </c>
      <c r="Q150" s="27" t="s">
        <v>2048</v>
      </c>
      <c r="R150" s="136" t="s">
        <v>1730</v>
      </c>
      <c r="S150" s="136" t="s">
        <v>2031</v>
      </c>
      <c r="T150" s="136" t="s">
        <v>2093</v>
      </c>
      <c r="U150" s="136"/>
      <c r="V150" s="136" t="s">
        <v>1087</v>
      </c>
      <c r="W150" s="136" t="s">
        <v>1733</v>
      </c>
      <c r="X150" s="158">
        <v>30</v>
      </c>
      <c r="Y150" s="136" t="s">
        <v>2058</v>
      </c>
      <c r="Z150" s="27" t="s">
        <v>632</v>
      </c>
      <c r="AA150" s="27" t="s">
        <v>543</v>
      </c>
      <c r="AB150" s="136" t="s">
        <v>1729</v>
      </c>
      <c r="AC150" s="136" t="s">
        <v>1728</v>
      </c>
      <c r="AD150" s="136" t="s">
        <v>1756</v>
      </c>
      <c r="AE150" s="156">
        <v>17.260000000000002</v>
      </c>
      <c r="AF150" s="136">
        <v>10.3</v>
      </c>
      <c r="AG150" s="136"/>
      <c r="AH150" s="136"/>
      <c r="AI150" s="136"/>
    </row>
    <row r="151" spans="1:35" s="27" customFormat="1" ht="200">
      <c r="A151" s="27" t="s">
        <v>334</v>
      </c>
      <c r="B151" s="27">
        <v>2015</v>
      </c>
      <c r="C151" s="28" t="s">
        <v>335</v>
      </c>
      <c r="D151" s="27" t="s">
        <v>2038</v>
      </c>
      <c r="E151" s="27" t="s">
        <v>74</v>
      </c>
      <c r="F151" s="30" t="s">
        <v>87</v>
      </c>
      <c r="G151" s="136" t="s">
        <v>1637</v>
      </c>
      <c r="H151" s="136" t="s">
        <v>599</v>
      </c>
      <c r="I151" s="136" t="s">
        <v>2044</v>
      </c>
      <c r="J151" s="136" t="s">
        <v>95</v>
      </c>
      <c r="K151" s="136" t="s">
        <v>1600</v>
      </c>
      <c r="L151" s="136" t="s">
        <v>1615</v>
      </c>
      <c r="M151" s="136"/>
      <c r="N151" s="136"/>
      <c r="O151" s="136"/>
      <c r="P151" s="136" t="s">
        <v>95</v>
      </c>
      <c r="Q151" s="27" t="s">
        <v>2048</v>
      </c>
      <c r="R151" s="136" t="s">
        <v>1730</v>
      </c>
      <c r="S151" s="136" t="s">
        <v>2031</v>
      </c>
      <c r="T151" s="136" t="s">
        <v>2093</v>
      </c>
      <c r="U151" s="136"/>
      <c r="V151" s="136" t="s">
        <v>1087</v>
      </c>
      <c r="W151" s="136" t="s">
        <v>1733</v>
      </c>
      <c r="X151" s="158">
        <v>30</v>
      </c>
      <c r="Y151" s="136" t="s">
        <v>2058</v>
      </c>
      <c r="Z151" s="27" t="s">
        <v>632</v>
      </c>
      <c r="AA151" s="27" t="s">
        <v>543</v>
      </c>
      <c r="AB151" s="136" t="s">
        <v>1729</v>
      </c>
      <c r="AC151" s="136" t="s">
        <v>1728</v>
      </c>
      <c r="AD151" s="136" t="s">
        <v>1755</v>
      </c>
      <c r="AE151" s="156">
        <v>35.53</v>
      </c>
      <c r="AF151" s="136">
        <v>19.239999999999998</v>
      </c>
      <c r="AG151" s="136"/>
      <c r="AH151" s="136"/>
      <c r="AI151" s="136"/>
    </row>
    <row r="152" spans="1:35" s="27" customFormat="1" ht="200">
      <c r="A152" s="27" t="s">
        <v>334</v>
      </c>
      <c r="B152" s="27">
        <v>2015</v>
      </c>
      <c r="C152" s="28" t="s">
        <v>335</v>
      </c>
      <c r="D152" s="27" t="s">
        <v>2038</v>
      </c>
      <c r="E152" s="27" t="s">
        <v>74</v>
      </c>
      <c r="F152" s="30" t="s">
        <v>87</v>
      </c>
      <c r="G152" s="136" t="s">
        <v>1614</v>
      </c>
      <c r="H152" s="136" t="s">
        <v>556</v>
      </c>
      <c r="I152" s="136" t="s">
        <v>109</v>
      </c>
      <c r="J152" s="136" t="s">
        <v>95</v>
      </c>
      <c r="K152" s="136" t="s">
        <v>1600</v>
      </c>
      <c r="L152" s="136" t="s">
        <v>1615</v>
      </c>
      <c r="M152" s="136"/>
      <c r="N152" s="136"/>
      <c r="O152" s="136"/>
      <c r="P152" s="136" t="s">
        <v>95</v>
      </c>
      <c r="Q152" s="27" t="s">
        <v>2048</v>
      </c>
      <c r="R152" s="136" t="s">
        <v>1730</v>
      </c>
      <c r="S152" s="136" t="s">
        <v>2031</v>
      </c>
      <c r="T152" s="136" t="s">
        <v>2093</v>
      </c>
      <c r="U152" s="136"/>
      <c r="V152" s="136" t="s">
        <v>1087</v>
      </c>
      <c r="W152" s="136" t="s">
        <v>1734</v>
      </c>
      <c r="X152" s="158">
        <v>30</v>
      </c>
      <c r="Y152" s="136" t="s">
        <v>2058</v>
      </c>
      <c r="Z152" s="27" t="s">
        <v>632</v>
      </c>
      <c r="AA152" s="27" t="s">
        <v>543</v>
      </c>
      <c r="AB152" s="136" t="s">
        <v>1729</v>
      </c>
      <c r="AC152" s="136" t="s">
        <v>1728</v>
      </c>
      <c r="AD152" s="136" t="s">
        <v>1754</v>
      </c>
      <c r="AE152" s="156">
        <v>11.73</v>
      </c>
      <c r="AF152" s="136">
        <v>14.48</v>
      </c>
      <c r="AG152" s="136"/>
      <c r="AH152" s="136"/>
      <c r="AI152" s="136"/>
    </row>
    <row r="153" spans="1:35" s="27" customFormat="1" ht="200">
      <c r="A153" s="27" t="s">
        <v>334</v>
      </c>
      <c r="B153" s="27">
        <v>2015</v>
      </c>
      <c r="C153" s="28" t="s">
        <v>335</v>
      </c>
      <c r="D153" s="27" t="s">
        <v>2038</v>
      </c>
      <c r="E153" s="27" t="s">
        <v>74</v>
      </c>
      <c r="F153" s="30" t="s">
        <v>87</v>
      </c>
      <c r="G153" s="136" t="s">
        <v>1614</v>
      </c>
      <c r="H153" s="136" t="s">
        <v>2041</v>
      </c>
      <c r="I153" s="136" t="s">
        <v>1978</v>
      </c>
      <c r="J153" s="136" t="s">
        <v>95</v>
      </c>
      <c r="K153" s="136" t="s">
        <v>1600</v>
      </c>
      <c r="L153" s="136" t="s">
        <v>1615</v>
      </c>
      <c r="M153" s="136"/>
      <c r="N153" s="136"/>
      <c r="O153" s="136"/>
      <c r="P153" s="136" t="s">
        <v>95</v>
      </c>
      <c r="Q153" s="27" t="s">
        <v>2048</v>
      </c>
      <c r="R153" s="136" t="s">
        <v>1730</v>
      </c>
      <c r="S153" s="136" t="s">
        <v>2031</v>
      </c>
      <c r="T153" s="136" t="s">
        <v>2093</v>
      </c>
      <c r="U153" s="136"/>
      <c r="V153" s="136" t="s">
        <v>1087</v>
      </c>
      <c r="W153" s="136" t="s">
        <v>1734</v>
      </c>
      <c r="X153" s="158">
        <v>30</v>
      </c>
      <c r="Y153" s="136" t="s">
        <v>2058</v>
      </c>
      <c r="Z153" s="27" t="s">
        <v>632</v>
      </c>
      <c r="AA153" s="27" t="s">
        <v>543</v>
      </c>
      <c r="AB153" s="136" t="s">
        <v>1729</v>
      </c>
      <c r="AC153" s="136" t="s">
        <v>1728</v>
      </c>
      <c r="AD153" s="136" t="s">
        <v>1753</v>
      </c>
      <c r="AE153" s="156">
        <v>5.39</v>
      </c>
      <c r="AF153" s="136">
        <v>4.67</v>
      </c>
      <c r="AG153" s="136"/>
      <c r="AH153" s="136"/>
      <c r="AI153" s="136"/>
    </row>
    <row r="154" spans="1:35" s="27" customFormat="1" ht="200">
      <c r="A154" s="27" t="s">
        <v>334</v>
      </c>
      <c r="B154" s="27">
        <v>2015</v>
      </c>
      <c r="C154" s="28" t="s">
        <v>335</v>
      </c>
      <c r="D154" s="27" t="s">
        <v>2038</v>
      </c>
      <c r="E154" s="27" t="s">
        <v>74</v>
      </c>
      <c r="F154" s="30" t="s">
        <v>87</v>
      </c>
      <c r="G154" s="136" t="s">
        <v>1614</v>
      </c>
      <c r="H154" s="136" t="s">
        <v>573</v>
      </c>
      <c r="I154" s="136" t="s">
        <v>1988</v>
      </c>
      <c r="J154" s="136" t="s">
        <v>95</v>
      </c>
      <c r="K154" s="136" t="s">
        <v>1600</v>
      </c>
      <c r="L154" s="136" t="s">
        <v>1615</v>
      </c>
      <c r="M154" s="136"/>
      <c r="N154" s="136"/>
      <c r="O154" s="136"/>
      <c r="P154" s="136" t="s">
        <v>95</v>
      </c>
      <c r="Q154" s="27" t="s">
        <v>2048</v>
      </c>
      <c r="R154" s="136" t="s">
        <v>1730</v>
      </c>
      <c r="S154" s="136" t="s">
        <v>2031</v>
      </c>
      <c r="T154" s="136" t="s">
        <v>2093</v>
      </c>
      <c r="U154" s="136"/>
      <c r="V154" s="136" t="s">
        <v>1087</v>
      </c>
      <c r="W154" s="136" t="s">
        <v>1734</v>
      </c>
      <c r="X154" s="158">
        <v>30</v>
      </c>
      <c r="Y154" s="136" t="s">
        <v>2058</v>
      </c>
      <c r="Z154" s="27" t="s">
        <v>632</v>
      </c>
      <c r="AA154" s="27" t="s">
        <v>543</v>
      </c>
      <c r="AB154" s="136" t="s">
        <v>1729</v>
      </c>
      <c r="AC154" s="136" t="s">
        <v>1728</v>
      </c>
      <c r="AD154" s="136" t="s">
        <v>1752</v>
      </c>
      <c r="AE154" s="156">
        <v>6.07</v>
      </c>
      <c r="AF154" s="136">
        <v>4.34</v>
      </c>
      <c r="AG154" s="136"/>
      <c r="AH154" s="136"/>
      <c r="AI154" s="136"/>
    </row>
    <row r="155" spans="1:35" s="27" customFormat="1" ht="200">
      <c r="A155" s="27" t="s">
        <v>334</v>
      </c>
      <c r="B155" s="27">
        <v>2015</v>
      </c>
      <c r="C155" s="28" t="s">
        <v>335</v>
      </c>
      <c r="D155" s="27" t="s">
        <v>2038</v>
      </c>
      <c r="E155" s="27" t="s">
        <v>74</v>
      </c>
      <c r="F155" s="30" t="s">
        <v>87</v>
      </c>
      <c r="G155" s="136" t="s">
        <v>1614</v>
      </c>
      <c r="H155" s="136" t="s">
        <v>582</v>
      </c>
      <c r="I155" s="136" t="s">
        <v>294</v>
      </c>
      <c r="J155" s="136" t="s">
        <v>95</v>
      </c>
      <c r="K155" s="136" t="s">
        <v>1600</v>
      </c>
      <c r="L155" s="136" t="s">
        <v>1615</v>
      </c>
      <c r="M155" s="136"/>
      <c r="N155" s="136"/>
      <c r="O155" s="136"/>
      <c r="P155" s="136" t="s">
        <v>95</v>
      </c>
      <c r="Q155" s="27" t="s">
        <v>2048</v>
      </c>
      <c r="R155" s="136" t="s">
        <v>1730</v>
      </c>
      <c r="S155" s="136" t="s">
        <v>2031</v>
      </c>
      <c r="T155" s="136" t="s">
        <v>2093</v>
      </c>
      <c r="U155" s="136"/>
      <c r="V155" s="136" t="s">
        <v>1087</v>
      </c>
      <c r="W155" s="136" t="s">
        <v>1734</v>
      </c>
      <c r="X155" s="158">
        <v>30</v>
      </c>
      <c r="Y155" s="136" t="s">
        <v>2058</v>
      </c>
      <c r="Z155" s="27" t="s">
        <v>632</v>
      </c>
      <c r="AA155" s="27" t="s">
        <v>543</v>
      </c>
      <c r="AB155" s="136" t="s">
        <v>1729</v>
      </c>
      <c r="AC155" s="136" t="s">
        <v>1728</v>
      </c>
      <c r="AD155" s="136" t="s">
        <v>1751</v>
      </c>
      <c r="AE155" s="156">
        <v>11.02</v>
      </c>
      <c r="AF155" s="136">
        <v>12.8</v>
      </c>
      <c r="AG155" s="136"/>
      <c r="AH155" s="136"/>
      <c r="AI155" s="136"/>
    </row>
    <row r="156" spans="1:35" s="27" customFormat="1" ht="200">
      <c r="A156" s="27" t="s">
        <v>334</v>
      </c>
      <c r="B156" s="27">
        <v>2015</v>
      </c>
      <c r="C156" s="28" t="s">
        <v>335</v>
      </c>
      <c r="D156" s="27" t="s">
        <v>2038</v>
      </c>
      <c r="E156" s="27" t="s">
        <v>74</v>
      </c>
      <c r="F156" s="30" t="s">
        <v>87</v>
      </c>
      <c r="G156" s="136" t="s">
        <v>1614</v>
      </c>
      <c r="H156" s="136" t="s">
        <v>590</v>
      </c>
      <c r="I156" s="136" t="s">
        <v>294</v>
      </c>
      <c r="J156" s="136" t="s">
        <v>95</v>
      </c>
      <c r="K156" s="136" t="s">
        <v>1600</v>
      </c>
      <c r="L156" s="136" t="s">
        <v>1615</v>
      </c>
      <c r="M156" s="136"/>
      <c r="N156" s="136"/>
      <c r="O156" s="136"/>
      <c r="P156" s="136" t="s">
        <v>95</v>
      </c>
      <c r="Q156" s="27" t="s">
        <v>2048</v>
      </c>
      <c r="R156" s="136" t="s">
        <v>1730</v>
      </c>
      <c r="S156" s="136" t="s">
        <v>2031</v>
      </c>
      <c r="T156" s="136" t="s">
        <v>2093</v>
      </c>
      <c r="U156" s="136"/>
      <c r="V156" s="136" t="s">
        <v>1087</v>
      </c>
      <c r="W156" s="136" t="s">
        <v>1734</v>
      </c>
      <c r="X156" s="158">
        <v>30</v>
      </c>
      <c r="Y156" s="136" t="s">
        <v>2058</v>
      </c>
      <c r="Z156" s="27" t="s">
        <v>632</v>
      </c>
      <c r="AA156" s="27" t="s">
        <v>543</v>
      </c>
      <c r="AB156" s="136" t="s">
        <v>1729</v>
      </c>
      <c r="AC156" s="136" t="s">
        <v>1728</v>
      </c>
      <c r="AD156" s="136" t="s">
        <v>1750</v>
      </c>
      <c r="AE156" s="156">
        <v>13.56</v>
      </c>
      <c r="AF156" s="136">
        <v>13.73</v>
      </c>
      <c r="AG156" s="136"/>
      <c r="AH156" s="136"/>
      <c r="AI156" s="136"/>
    </row>
    <row r="157" spans="1:35" s="27" customFormat="1" ht="200">
      <c r="A157" s="27" t="s">
        <v>334</v>
      </c>
      <c r="B157" s="27">
        <v>2015</v>
      </c>
      <c r="C157" s="28" t="s">
        <v>335</v>
      </c>
      <c r="D157" s="27" t="s">
        <v>2038</v>
      </c>
      <c r="E157" s="27" t="s">
        <v>74</v>
      </c>
      <c r="F157" s="30" t="s">
        <v>87</v>
      </c>
      <c r="G157" s="136" t="s">
        <v>1614</v>
      </c>
      <c r="H157" s="136" t="s">
        <v>599</v>
      </c>
      <c r="I157" s="136" t="s">
        <v>2044</v>
      </c>
      <c r="J157" s="136" t="s">
        <v>95</v>
      </c>
      <c r="K157" s="136" t="s">
        <v>1600</v>
      </c>
      <c r="L157" s="136" t="s">
        <v>1615</v>
      </c>
      <c r="M157" s="136"/>
      <c r="N157" s="136"/>
      <c r="O157" s="136"/>
      <c r="P157" s="136" t="s">
        <v>95</v>
      </c>
      <c r="Q157" s="27" t="s">
        <v>2048</v>
      </c>
      <c r="R157" s="136" t="s">
        <v>1730</v>
      </c>
      <c r="S157" s="136" t="s">
        <v>2031</v>
      </c>
      <c r="T157" s="136" t="s">
        <v>2093</v>
      </c>
      <c r="U157" s="136"/>
      <c r="V157" s="136" t="s">
        <v>1087</v>
      </c>
      <c r="W157" s="136" t="s">
        <v>1734</v>
      </c>
      <c r="X157" s="158">
        <v>30</v>
      </c>
      <c r="Y157" s="136" t="s">
        <v>2058</v>
      </c>
      <c r="Z157" s="27" t="s">
        <v>632</v>
      </c>
      <c r="AA157" s="27" t="s">
        <v>543</v>
      </c>
      <c r="AB157" s="136" t="s">
        <v>1729</v>
      </c>
      <c r="AC157" s="136" t="s">
        <v>1728</v>
      </c>
      <c r="AD157" s="136" t="s">
        <v>1749</v>
      </c>
      <c r="AE157" s="156">
        <v>16.02</v>
      </c>
      <c r="AF157" s="136">
        <v>13.06</v>
      </c>
      <c r="AG157" s="136"/>
      <c r="AH157" s="136"/>
      <c r="AI157" s="136"/>
    </row>
    <row r="158" spans="1:35" s="27" customFormat="1" ht="300">
      <c r="A158" s="27" t="s">
        <v>334</v>
      </c>
      <c r="B158" s="27">
        <v>2015</v>
      </c>
      <c r="C158" s="28" t="s">
        <v>335</v>
      </c>
      <c r="D158" s="27" t="s">
        <v>2038</v>
      </c>
      <c r="E158" s="27" t="s">
        <v>74</v>
      </c>
      <c r="F158" s="30" t="s">
        <v>87</v>
      </c>
      <c r="G158" s="136" t="s">
        <v>1637</v>
      </c>
      <c r="H158" s="136" t="s">
        <v>1600</v>
      </c>
      <c r="I158" s="136" t="s">
        <v>1615</v>
      </c>
      <c r="J158" s="136"/>
      <c r="K158" s="136" t="s">
        <v>1600</v>
      </c>
      <c r="L158" s="136" t="s">
        <v>1615</v>
      </c>
      <c r="M158" s="136"/>
      <c r="N158" s="136"/>
      <c r="O158" s="136"/>
      <c r="P158" s="136" t="s">
        <v>95</v>
      </c>
      <c r="Q158" s="27" t="s">
        <v>2048</v>
      </c>
      <c r="R158" s="136" t="s">
        <v>1730</v>
      </c>
      <c r="S158" s="136" t="s">
        <v>2031</v>
      </c>
      <c r="T158" s="136" t="s">
        <v>2093</v>
      </c>
      <c r="U158" s="136"/>
      <c r="V158" s="136" t="s">
        <v>1087</v>
      </c>
      <c r="W158" s="136" t="s">
        <v>1735</v>
      </c>
      <c r="X158" s="158">
        <v>30</v>
      </c>
      <c r="Y158" s="136" t="s">
        <v>2058</v>
      </c>
      <c r="Z158" s="27" t="s">
        <v>632</v>
      </c>
      <c r="AA158" s="27" t="s">
        <v>543</v>
      </c>
      <c r="AB158" s="136" t="s">
        <v>1729</v>
      </c>
      <c r="AC158" s="136" t="s">
        <v>1728</v>
      </c>
      <c r="AD158" s="136" t="s">
        <v>1736</v>
      </c>
      <c r="AE158" s="156">
        <v>32.53</v>
      </c>
      <c r="AF158" s="136">
        <v>12.07</v>
      </c>
      <c r="AG158" s="136"/>
      <c r="AH158" s="136"/>
      <c r="AI158" s="136"/>
    </row>
    <row r="159" spans="1:35" s="27" customFormat="1" ht="409.6">
      <c r="A159" s="27" t="s">
        <v>152</v>
      </c>
      <c r="B159" s="28">
        <v>2021</v>
      </c>
      <c r="C159" s="28" t="s">
        <v>153</v>
      </c>
      <c r="D159" s="28" t="s">
        <v>2074</v>
      </c>
      <c r="E159" s="28" t="s">
        <v>255</v>
      </c>
      <c r="F159" s="30" t="s">
        <v>87</v>
      </c>
      <c r="G159" s="136" t="s">
        <v>1614</v>
      </c>
      <c r="H159" s="136" t="s">
        <v>1600</v>
      </c>
      <c r="I159" s="136" t="s">
        <v>1615</v>
      </c>
      <c r="J159" s="136"/>
      <c r="K159" s="136" t="s">
        <v>1654</v>
      </c>
      <c r="L159" s="136" t="s">
        <v>2043</v>
      </c>
      <c r="M159" s="136" t="s">
        <v>87</v>
      </c>
      <c r="N159" s="136"/>
      <c r="O159" s="136"/>
      <c r="P159" s="136" t="s">
        <v>95</v>
      </c>
      <c r="Q159" s="27" t="s">
        <v>2048</v>
      </c>
      <c r="R159" s="136" t="s">
        <v>1659</v>
      </c>
      <c r="S159" s="136" t="s">
        <v>2032</v>
      </c>
      <c r="T159" s="136" t="s">
        <v>2094</v>
      </c>
      <c r="U159" s="136">
        <v>10</v>
      </c>
      <c r="V159" s="136" t="s">
        <v>1087</v>
      </c>
      <c r="W159" s="27" t="s">
        <v>539</v>
      </c>
      <c r="X159" s="158">
        <v>10</v>
      </c>
      <c r="Z159" s="27" t="s">
        <v>280</v>
      </c>
      <c r="AA159" s="136" t="s">
        <v>538</v>
      </c>
      <c r="AB159" s="136" t="s">
        <v>1660</v>
      </c>
      <c r="AC159" s="136"/>
      <c r="AD159" s="136" t="s">
        <v>1662</v>
      </c>
      <c r="AE159" s="156" t="s">
        <v>2064</v>
      </c>
      <c r="AF159" s="136"/>
      <c r="AG159" s="136"/>
      <c r="AH159" s="136"/>
      <c r="AI159" s="136" t="s">
        <v>1661</v>
      </c>
    </row>
    <row r="160" spans="1:35" s="27" customFormat="1" ht="225">
      <c r="A160" s="27" t="s">
        <v>152</v>
      </c>
      <c r="B160" s="28">
        <v>2021</v>
      </c>
      <c r="C160" s="28" t="s">
        <v>153</v>
      </c>
      <c r="D160" s="28" t="s">
        <v>2074</v>
      </c>
      <c r="E160" s="28" t="s">
        <v>255</v>
      </c>
      <c r="F160" s="30" t="s">
        <v>87</v>
      </c>
      <c r="G160" s="136" t="s">
        <v>1614</v>
      </c>
      <c r="H160" s="136" t="s">
        <v>1600</v>
      </c>
      <c r="I160" s="136" t="s">
        <v>1615</v>
      </c>
      <c r="J160" s="136"/>
      <c r="K160" s="136" t="s">
        <v>1655</v>
      </c>
      <c r="L160" s="136" t="s">
        <v>2043</v>
      </c>
      <c r="M160" s="136" t="s">
        <v>87</v>
      </c>
      <c r="N160" s="136"/>
      <c r="O160" s="136"/>
      <c r="P160" s="136" t="s">
        <v>95</v>
      </c>
      <c r="Q160" s="27" t="s">
        <v>2048</v>
      </c>
      <c r="R160" s="136" t="s">
        <v>1659</v>
      </c>
      <c r="S160" s="136" t="s">
        <v>2032</v>
      </c>
      <c r="T160" s="136" t="s">
        <v>2094</v>
      </c>
      <c r="U160" s="136">
        <v>10</v>
      </c>
      <c r="V160" s="136" t="s">
        <v>1087</v>
      </c>
      <c r="W160" s="27" t="s">
        <v>539</v>
      </c>
      <c r="X160" s="158">
        <v>10</v>
      </c>
      <c r="Z160" s="27" t="s">
        <v>280</v>
      </c>
      <c r="AA160" s="136" t="s">
        <v>538</v>
      </c>
      <c r="AB160" s="136" t="s">
        <v>1660</v>
      </c>
      <c r="AC160" s="136"/>
      <c r="AD160" s="136" t="s">
        <v>1662</v>
      </c>
      <c r="AE160" s="156" t="s">
        <v>2064</v>
      </c>
      <c r="AF160" s="136"/>
      <c r="AG160" s="136"/>
      <c r="AH160" s="136"/>
      <c r="AI160" s="136" t="s">
        <v>1670</v>
      </c>
    </row>
    <row r="161" spans="1:35" s="27" customFormat="1" ht="225">
      <c r="A161" s="27" t="s">
        <v>152</v>
      </c>
      <c r="B161" s="28">
        <v>2021</v>
      </c>
      <c r="C161" s="28" t="s">
        <v>153</v>
      </c>
      <c r="D161" s="28" t="s">
        <v>2074</v>
      </c>
      <c r="E161" s="28" t="s">
        <v>255</v>
      </c>
      <c r="F161" s="30" t="s">
        <v>87</v>
      </c>
      <c r="G161" s="136" t="s">
        <v>1614</v>
      </c>
      <c r="H161" s="136" t="s">
        <v>1600</v>
      </c>
      <c r="I161" s="136" t="s">
        <v>1615</v>
      </c>
      <c r="J161" s="136"/>
      <c r="K161" s="136" t="s">
        <v>1603</v>
      </c>
      <c r="L161" s="136" t="s">
        <v>1978</v>
      </c>
      <c r="M161" s="136" t="s">
        <v>95</v>
      </c>
      <c r="N161" s="136"/>
      <c r="O161" s="136"/>
      <c r="P161" s="136" t="s">
        <v>95</v>
      </c>
      <c r="Q161" s="27" t="s">
        <v>2048</v>
      </c>
      <c r="R161" s="136" t="s">
        <v>1659</v>
      </c>
      <c r="S161" s="136" t="s">
        <v>2032</v>
      </c>
      <c r="T161" s="136" t="s">
        <v>2094</v>
      </c>
      <c r="U161" s="136">
        <v>10</v>
      </c>
      <c r="V161" s="136" t="s">
        <v>1087</v>
      </c>
      <c r="W161" s="27" t="s">
        <v>539</v>
      </c>
      <c r="X161" s="158">
        <v>10</v>
      </c>
      <c r="Z161" s="27" t="s">
        <v>280</v>
      </c>
      <c r="AA161" s="136" t="s">
        <v>538</v>
      </c>
      <c r="AB161" s="136" t="s">
        <v>1660</v>
      </c>
      <c r="AC161" s="136"/>
      <c r="AD161" s="136" t="s">
        <v>1662</v>
      </c>
      <c r="AE161" s="156" t="s">
        <v>2064</v>
      </c>
      <c r="AF161" s="136"/>
      <c r="AG161" s="136"/>
      <c r="AH161" s="136"/>
      <c r="AI161" s="136" t="s">
        <v>1670</v>
      </c>
    </row>
    <row r="162" spans="1:35" ht="225">
      <c r="A162" s="27" t="s">
        <v>152</v>
      </c>
      <c r="B162" s="28">
        <v>2021</v>
      </c>
      <c r="C162" s="28" t="s">
        <v>153</v>
      </c>
      <c r="D162" s="28" t="s">
        <v>2074</v>
      </c>
      <c r="E162" s="28" t="s">
        <v>255</v>
      </c>
      <c r="F162" s="30" t="s">
        <v>87</v>
      </c>
      <c r="G162" s="136" t="s">
        <v>1614</v>
      </c>
      <c r="H162" s="136" t="s">
        <v>1600</v>
      </c>
      <c r="I162" s="136" t="s">
        <v>1615</v>
      </c>
      <c r="K162" s="136" t="s">
        <v>1656</v>
      </c>
      <c r="L162" s="136" t="s">
        <v>294</v>
      </c>
      <c r="M162" s="136" t="s">
        <v>95</v>
      </c>
      <c r="P162" s="136" t="s">
        <v>95</v>
      </c>
      <c r="Q162" s="27" t="s">
        <v>2048</v>
      </c>
      <c r="R162" s="136" t="s">
        <v>1659</v>
      </c>
      <c r="S162" s="136" t="s">
        <v>2032</v>
      </c>
      <c r="T162" s="136" t="s">
        <v>2094</v>
      </c>
      <c r="U162" s="136">
        <v>10</v>
      </c>
      <c r="V162" s="136" t="s">
        <v>1087</v>
      </c>
      <c r="W162" s="27" t="s">
        <v>539</v>
      </c>
      <c r="X162" s="158">
        <v>10</v>
      </c>
      <c r="Y162" s="27"/>
      <c r="Z162" s="27" t="s">
        <v>280</v>
      </c>
      <c r="AA162" s="136" t="s">
        <v>538</v>
      </c>
      <c r="AB162" s="136" t="s">
        <v>1660</v>
      </c>
      <c r="AD162" s="136" t="s">
        <v>1662</v>
      </c>
      <c r="AE162" s="156" t="s">
        <v>2064</v>
      </c>
      <c r="AI162" s="136" t="s">
        <v>1670</v>
      </c>
    </row>
    <row r="163" spans="1:35" ht="225">
      <c r="A163" s="27" t="s">
        <v>152</v>
      </c>
      <c r="B163" s="28">
        <v>2021</v>
      </c>
      <c r="C163" s="28" t="s">
        <v>153</v>
      </c>
      <c r="D163" s="28" t="s">
        <v>2074</v>
      </c>
      <c r="E163" s="27" t="s">
        <v>1657</v>
      </c>
      <c r="F163" s="30" t="s">
        <v>87</v>
      </c>
      <c r="G163" s="136" t="s">
        <v>1614</v>
      </c>
      <c r="H163" s="136" t="s">
        <v>1600</v>
      </c>
      <c r="I163" s="136" t="s">
        <v>1615</v>
      </c>
      <c r="K163" s="136" t="s">
        <v>1654</v>
      </c>
      <c r="L163" s="136" t="s">
        <v>2043</v>
      </c>
      <c r="M163" s="136" t="s">
        <v>87</v>
      </c>
      <c r="P163" s="136" t="s">
        <v>95</v>
      </c>
      <c r="Q163" s="27" t="s">
        <v>2048</v>
      </c>
      <c r="R163" s="136" t="s">
        <v>1659</v>
      </c>
      <c r="S163" s="136" t="s">
        <v>2032</v>
      </c>
      <c r="T163" s="136" t="s">
        <v>2094</v>
      </c>
      <c r="U163" s="136">
        <v>10</v>
      </c>
      <c r="V163" s="136" t="s">
        <v>1087</v>
      </c>
      <c r="W163" s="27" t="s">
        <v>539</v>
      </c>
      <c r="X163" s="158">
        <v>10</v>
      </c>
      <c r="Y163" s="27"/>
      <c r="Z163" s="27" t="s">
        <v>280</v>
      </c>
      <c r="AA163" s="136" t="s">
        <v>538</v>
      </c>
      <c r="AB163" s="136" t="s">
        <v>1660</v>
      </c>
      <c r="AD163" s="136" t="s">
        <v>1662</v>
      </c>
      <c r="AE163" s="156" t="s">
        <v>2064</v>
      </c>
      <c r="AI163" s="136" t="s">
        <v>1670</v>
      </c>
    </row>
    <row r="164" spans="1:35" ht="225">
      <c r="A164" s="27" t="s">
        <v>152</v>
      </c>
      <c r="B164" s="28">
        <v>2021</v>
      </c>
      <c r="C164" s="28" t="s">
        <v>153</v>
      </c>
      <c r="D164" s="28" t="s">
        <v>2074</v>
      </c>
      <c r="E164" s="27" t="s">
        <v>1657</v>
      </c>
      <c r="F164" s="30" t="s">
        <v>87</v>
      </c>
      <c r="G164" s="136" t="s">
        <v>1614</v>
      </c>
      <c r="H164" s="136" t="s">
        <v>1600</v>
      </c>
      <c r="I164" s="136" t="s">
        <v>1615</v>
      </c>
      <c r="K164" s="136" t="s">
        <v>1655</v>
      </c>
      <c r="L164" s="136" t="s">
        <v>2043</v>
      </c>
      <c r="M164" s="136" t="s">
        <v>87</v>
      </c>
      <c r="P164" s="136" t="s">
        <v>95</v>
      </c>
      <c r="Q164" s="27" t="s">
        <v>2048</v>
      </c>
      <c r="R164" s="136" t="s">
        <v>1659</v>
      </c>
      <c r="S164" s="136" t="s">
        <v>2032</v>
      </c>
      <c r="T164" s="136" t="s">
        <v>2094</v>
      </c>
      <c r="U164" s="136">
        <v>10</v>
      </c>
      <c r="V164" s="136" t="s">
        <v>1087</v>
      </c>
      <c r="W164" s="27" t="s">
        <v>539</v>
      </c>
      <c r="X164" s="158">
        <v>10</v>
      </c>
      <c r="Y164" s="27"/>
      <c r="Z164" s="27" t="s">
        <v>280</v>
      </c>
      <c r="AA164" s="136" t="s">
        <v>538</v>
      </c>
      <c r="AB164" s="136" t="s">
        <v>1660</v>
      </c>
      <c r="AD164" s="136" t="s">
        <v>1662</v>
      </c>
      <c r="AE164" s="156" t="s">
        <v>2064</v>
      </c>
      <c r="AI164" s="136" t="s">
        <v>1670</v>
      </c>
    </row>
    <row r="165" spans="1:35" ht="225">
      <c r="A165" s="27" t="s">
        <v>152</v>
      </c>
      <c r="B165" s="28">
        <v>2021</v>
      </c>
      <c r="C165" s="28" t="s">
        <v>153</v>
      </c>
      <c r="D165" s="28" t="s">
        <v>2074</v>
      </c>
      <c r="E165" s="27" t="s">
        <v>1657</v>
      </c>
      <c r="F165" s="30" t="s">
        <v>87</v>
      </c>
      <c r="G165" s="136" t="s">
        <v>1614</v>
      </c>
      <c r="H165" s="136" t="s">
        <v>1600</v>
      </c>
      <c r="I165" s="136" t="s">
        <v>1615</v>
      </c>
      <c r="K165" s="136" t="s">
        <v>1603</v>
      </c>
      <c r="L165" s="136" t="s">
        <v>1978</v>
      </c>
      <c r="M165" s="136" t="s">
        <v>95</v>
      </c>
      <c r="P165" s="136" t="s">
        <v>95</v>
      </c>
      <c r="Q165" s="27" t="s">
        <v>2048</v>
      </c>
      <c r="R165" s="136" t="s">
        <v>1659</v>
      </c>
      <c r="S165" s="136" t="s">
        <v>2032</v>
      </c>
      <c r="T165" s="136" t="s">
        <v>2094</v>
      </c>
      <c r="U165" s="136">
        <v>10</v>
      </c>
      <c r="V165" s="136" t="s">
        <v>1087</v>
      </c>
      <c r="W165" s="27" t="s">
        <v>539</v>
      </c>
      <c r="X165" s="158">
        <v>10</v>
      </c>
      <c r="Y165" s="27"/>
      <c r="Z165" s="27" t="s">
        <v>280</v>
      </c>
      <c r="AA165" s="136" t="s">
        <v>538</v>
      </c>
      <c r="AB165" s="136" t="s">
        <v>1660</v>
      </c>
      <c r="AD165" s="136" t="s">
        <v>1662</v>
      </c>
      <c r="AE165" s="156" t="s">
        <v>2064</v>
      </c>
      <c r="AI165" s="136" t="s">
        <v>1670</v>
      </c>
    </row>
    <row r="166" spans="1:35" ht="225">
      <c r="A166" s="27" t="s">
        <v>152</v>
      </c>
      <c r="B166" s="28">
        <v>2021</v>
      </c>
      <c r="C166" s="28" t="s">
        <v>153</v>
      </c>
      <c r="D166" s="28" t="s">
        <v>2074</v>
      </c>
      <c r="E166" s="27" t="s">
        <v>1657</v>
      </c>
      <c r="F166" s="30" t="s">
        <v>87</v>
      </c>
      <c r="G166" s="136" t="s">
        <v>1614</v>
      </c>
      <c r="H166" s="136" t="s">
        <v>1600</v>
      </c>
      <c r="I166" s="136" t="s">
        <v>1615</v>
      </c>
      <c r="K166" s="136" t="s">
        <v>1656</v>
      </c>
      <c r="L166" s="136" t="s">
        <v>294</v>
      </c>
      <c r="M166" s="136" t="s">
        <v>95</v>
      </c>
      <c r="P166" s="136" t="s">
        <v>95</v>
      </c>
      <c r="Q166" s="27" t="s">
        <v>2048</v>
      </c>
      <c r="R166" s="136" t="s">
        <v>1659</v>
      </c>
      <c r="S166" s="136" t="s">
        <v>2032</v>
      </c>
      <c r="T166" s="136" t="s">
        <v>2094</v>
      </c>
      <c r="U166" s="136">
        <v>10</v>
      </c>
      <c r="V166" s="136" t="s">
        <v>1087</v>
      </c>
      <c r="W166" s="27" t="s">
        <v>539</v>
      </c>
      <c r="X166" s="158">
        <v>10</v>
      </c>
      <c r="Y166" s="27"/>
      <c r="Z166" s="27" t="s">
        <v>280</v>
      </c>
      <c r="AA166" s="136" t="s">
        <v>538</v>
      </c>
      <c r="AB166" s="136" t="s">
        <v>1660</v>
      </c>
      <c r="AD166" s="136" t="s">
        <v>1662</v>
      </c>
      <c r="AE166" s="156" t="s">
        <v>2064</v>
      </c>
      <c r="AI166" s="136" t="s">
        <v>1670</v>
      </c>
    </row>
    <row r="167" spans="1:35" ht="300">
      <c r="A167" s="27" t="s">
        <v>152</v>
      </c>
      <c r="B167" s="28">
        <v>2021</v>
      </c>
      <c r="C167" s="28" t="s">
        <v>153</v>
      </c>
      <c r="D167" s="28" t="s">
        <v>2074</v>
      </c>
      <c r="E167" s="27" t="s">
        <v>1657</v>
      </c>
      <c r="F167" s="30" t="s">
        <v>87</v>
      </c>
      <c r="G167" s="136" t="s">
        <v>1614</v>
      </c>
      <c r="H167" s="136" t="s">
        <v>1600</v>
      </c>
      <c r="I167" s="136" t="s">
        <v>1615</v>
      </c>
      <c r="K167" s="136" t="s">
        <v>1654</v>
      </c>
      <c r="L167" s="136" t="s">
        <v>2043</v>
      </c>
      <c r="M167" s="136" t="s">
        <v>87</v>
      </c>
      <c r="P167" s="136" t="s">
        <v>95</v>
      </c>
      <c r="Q167" s="27" t="s">
        <v>2048</v>
      </c>
      <c r="R167" s="136" t="s">
        <v>1666</v>
      </c>
      <c r="S167" s="136" t="s">
        <v>2032</v>
      </c>
      <c r="T167" s="136" t="s">
        <v>2094</v>
      </c>
      <c r="U167" s="136">
        <v>10</v>
      </c>
      <c r="V167" s="136" t="s">
        <v>1087</v>
      </c>
      <c r="W167" s="27" t="s">
        <v>539</v>
      </c>
      <c r="X167" s="158">
        <v>10</v>
      </c>
      <c r="Y167" s="27"/>
      <c r="Z167" s="27" t="s">
        <v>280</v>
      </c>
      <c r="AA167" s="136" t="s">
        <v>538</v>
      </c>
      <c r="AB167" s="136" t="s">
        <v>1660</v>
      </c>
      <c r="AD167" s="136" t="s">
        <v>1667</v>
      </c>
      <c r="AE167" s="156">
        <v>15.51</v>
      </c>
      <c r="AF167" s="136">
        <v>6.09</v>
      </c>
      <c r="AI167" s="136" t="s">
        <v>1670</v>
      </c>
    </row>
    <row r="168" spans="1:35" ht="300">
      <c r="A168" s="27" t="s">
        <v>152</v>
      </c>
      <c r="B168" s="28">
        <v>2021</v>
      </c>
      <c r="C168" s="28" t="s">
        <v>153</v>
      </c>
      <c r="D168" s="28" t="s">
        <v>2074</v>
      </c>
      <c r="E168" s="27" t="s">
        <v>1657</v>
      </c>
      <c r="F168" s="30" t="s">
        <v>87</v>
      </c>
      <c r="G168" s="136" t="s">
        <v>1614</v>
      </c>
      <c r="H168" s="136" t="s">
        <v>1600</v>
      </c>
      <c r="I168" s="136" t="s">
        <v>1615</v>
      </c>
      <c r="K168" s="136" t="s">
        <v>1655</v>
      </c>
      <c r="L168" s="136" t="s">
        <v>2043</v>
      </c>
      <c r="M168" s="136" t="s">
        <v>87</v>
      </c>
      <c r="P168" s="136" t="s">
        <v>95</v>
      </c>
      <c r="Q168" s="27" t="s">
        <v>2048</v>
      </c>
      <c r="R168" s="136" t="s">
        <v>1666</v>
      </c>
      <c r="S168" s="136" t="s">
        <v>2032</v>
      </c>
      <c r="T168" s="136" t="s">
        <v>2094</v>
      </c>
      <c r="U168" s="136">
        <v>10</v>
      </c>
      <c r="V168" s="136" t="s">
        <v>1087</v>
      </c>
      <c r="W168" s="27" t="s">
        <v>539</v>
      </c>
      <c r="X168" s="158">
        <v>10</v>
      </c>
      <c r="Y168" s="27"/>
      <c r="Z168" s="27" t="s">
        <v>280</v>
      </c>
      <c r="AA168" s="136" t="s">
        <v>538</v>
      </c>
      <c r="AB168" s="136" t="s">
        <v>1660</v>
      </c>
      <c r="AD168" s="136" t="s">
        <v>1668</v>
      </c>
      <c r="AE168" s="156">
        <v>19.82</v>
      </c>
      <c r="AF168" s="136">
        <v>6.09</v>
      </c>
      <c r="AI168" s="136" t="s">
        <v>1670</v>
      </c>
    </row>
    <row r="169" spans="1:35" ht="300">
      <c r="A169" s="27" t="s">
        <v>152</v>
      </c>
      <c r="B169" s="28">
        <v>2021</v>
      </c>
      <c r="C169" s="28" t="s">
        <v>153</v>
      </c>
      <c r="D169" s="28" t="s">
        <v>2074</v>
      </c>
      <c r="E169" s="27" t="s">
        <v>1657</v>
      </c>
      <c r="F169" s="30" t="s">
        <v>87</v>
      </c>
      <c r="G169" s="136" t="s">
        <v>1614</v>
      </c>
      <c r="H169" s="136" t="s">
        <v>1600</v>
      </c>
      <c r="I169" s="136" t="s">
        <v>1615</v>
      </c>
      <c r="K169" s="136" t="s">
        <v>1603</v>
      </c>
      <c r="L169" s="136" t="s">
        <v>1978</v>
      </c>
      <c r="M169" s="136" t="s">
        <v>95</v>
      </c>
      <c r="P169" s="136" t="s">
        <v>95</v>
      </c>
      <c r="Q169" s="27" t="s">
        <v>2048</v>
      </c>
      <c r="R169" s="136" t="s">
        <v>1666</v>
      </c>
      <c r="S169" s="136" t="s">
        <v>2032</v>
      </c>
      <c r="T169" s="136" t="s">
        <v>2094</v>
      </c>
      <c r="U169" s="136">
        <v>10</v>
      </c>
      <c r="V169" s="136" t="s">
        <v>1087</v>
      </c>
      <c r="W169" s="27" t="s">
        <v>539</v>
      </c>
      <c r="X169" s="158">
        <v>10</v>
      </c>
      <c r="Y169" s="27"/>
      <c r="Z169" s="27" t="s">
        <v>280</v>
      </c>
      <c r="AA169" s="136" t="s">
        <v>538</v>
      </c>
      <c r="AB169" s="136" t="s">
        <v>1660</v>
      </c>
      <c r="AD169" s="136" t="s">
        <v>1669</v>
      </c>
      <c r="AE169" s="156">
        <v>0.52</v>
      </c>
      <c r="AI169" s="136" t="s">
        <v>1670</v>
      </c>
    </row>
    <row r="170" spans="1:35" ht="300">
      <c r="A170" s="27" t="s">
        <v>152</v>
      </c>
      <c r="B170" s="28">
        <v>2021</v>
      </c>
      <c r="C170" s="28" t="s">
        <v>153</v>
      </c>
      <c r="D170" s="28" t="s">
        <v>2074</v>
      </c>
      <c r="E170" s="27" t="s">
        <v>1657</v>
      </c>
      <c r="F170" s="30" t="s">
        <v>87</v>
      </c>
      <c r="G170" s="136" t="s">
        <v>1614</v>
      </c>
      <c r="H170" s="136" t="s">
        <v>1600</v>
      </c>
      <c r="I170" s="136" t="s">
        <v>1615</v>
      </c>
      <c r="K170" s="136" t="s">
        <v>1656</v>
      </c>
      <c r="L170" s="136" t="s">
        <v>294</v>
      </c>
      <c r="M170" s="136" t="s">
        <v>95</v>
      </c>
      <c r="P170" s="136" t="s">
        <v>95</v>
      </c>
      <c r="Q170" s="27" t="s">
        <v>2048</v>
      </c>
      <c r="R170" s="136" t="s">
        <v>1666</v>
      </c>
      <c r="S170" s="136" t="s">
        <v>2032</v>
      </c>
      <c r="T170" s="136" t="s">
        <v>2094</v>
      </c>
      <c r="U170" s="136">
        <v>10</v>
      </c>
      <c r="V170" s="136" t="s">
        <v>1087</v>
      </c>
      <c r="W170" s="27" t="s">
        <v>539</v>
      </c>
      <c r="X170" s="158">
        <v>10</v>
      </c>
      <c r="Y170" s="27"/>
      <c r="Z170" s="27" t="s">
        <v>280</v>
      </c>
      <c r="AA170" s="136" t="s">
        <v>538</v>
      </c>
      <c r="AB170" s="136" t="s">
        <v>1660</v>
      </c>
      <c r="AD170" s="136" t="s">
        <v>1662</v>
      </c>
      <c r="AE170" s="156" t="s">
        <v>2064</v>
      </c>
      <c r="AI170" s="136" t="s">
        <v>1670</v>
      </c>
    </row>
    <row r="171" spans="1:35" ht="225">
      <c r="A171" s="27" t="s">
        <v>152</v>
      </c>
      <c r="B171" s="28">
        <v>2021</v>
      </c>
      <c r="C171" s="28" t="s">
        <v>153</v>
      </c>
      <c r="D171" s="28" t="s">
        <v>2074</v>
      </c>
      <c r="E171" s="27" t="s">
        <v>377</v>
      </c>
      <c r="F171" s="30" t="s">
        <v>87</v>
      </c>
      <c r="G171" s="136" t="s">
        <v>1614</v>
      </c>
      <c r="H171" s="136" t="s">
        <v>1600</v>
      </c>
      <c r="I171" s="136" t="s">
        <v>1615</v>
      </c>
      <c r="K171" s="136" t="s">
        <v>1654</v>
      </c>
      <c r="L171" s="136" t="s">
        <v>2043</v>
      </c>
      <c r="M171" s="136" t="s">
        <v>87</v>
      </c>
      <c r="P171" s="136" t="s">
        <v>95</v>
      </c>
      <c r="Q171" s="27" t="s">
        <v>2048</v>
      </c>
      <c r="R171" s="136" t="s">
        <v>1659</v>
      </c>
      <c r="S171" s="136" t="s">
        <v>2028</v>
      </c>
      <c r="T171" s="136" t="s">
        <v>2094</v>
      </c>
      <c r="U171" s="136">
        <v>10</v>
      </c>
      <c r="V171" s="136" t="s">
        <v>1087</v>
      </c>
      <c r="W171" s="27" t="s">
        <v>539</v>
      </c>
      <c r="X171" s="158">
        <v>10</v>
      </c>
      <c r="Y171" s="27"/>
      <c r="Z171" s="27" t="s">
        <v>280</v>
      </c>
      <c r="AA171" s="136" t="s">
        <v>538</v>
      </c>
      <c r="AB171" s="136" t="s">
        <v>1660</v>
      </c>
      <c r="AD171" s="136" t="s">
        <v>1663</v>
      </c>
      <c r="AE171" s="156">
        <v>0.33</v>
      </c>
      <c r="AF171" s="136">
        <v>0.03</v>
      </c>
      <c r="AI171" s="136" t="s">
        <v>1670</v>
      </c>
    </row>
    <row r="172" spans="1:35" ht="225">
      <c r="A172" s="27" t="s">
        <v>152</v>
      </c>
      <c r="B172" s="28">
        <v>2021</v>
      </c>
      <c r="C172" s="28" t="s">
        <v>153</v>
      </c>
      <c r="D172" s="28" t="s">
        <v>2074</v>
      </c>
      <c r="E172" s="27" t="s">
        <v>377</v>
      </c>
      <c r="F172" s="30" t="s">
        <v>87</v>
      </c>
      <c r="G172" s="136" t="s">
        <v>1614</v>
      </c>
      <c r="H172" s="136" t="s">
        <v>1600</v>
      </c>
      <c r="I172" s="136" t="s">
        <v>1615</v>
      </c>
      <c r="K172" s="136" t="s">
        <v>1655</v>
      </c>
      <c r="L172" s="136" t="s">
        <v>2043</v>
      </c>
      <c r="M172" s="136" t="s">
        <v>87</v>
      </c>
      <c r="P172" s="136" t="s">
        <v>95</v>
      </c>
      <c r="Q172" s="27" t="s">
        <v>2048</v>
      </c>
      <c r="R172" s="136" t="s">
        <v>1659</v>
      </c>
      <c r="S172" s="136" t="s">
        <v>2028</v>
      </c>
      <c r="T172" s="136" t="s">
        <v>2094</v>
      </c>
      <c r="U172" s="136">
        <v>10</v>
      </c>
      <c r="V172" s="136" t="s">
        <v>1087</v>
      </c>
      <c r="W172" s="27" t="s">
        <v>539</v>
      </c>
      <c r="X172" s="158">
        <v>10</v>
      </c>
      <c r="Y172" s="27"/>
      <c r="Z172" s="27" t="s">
        <v>280</v>
      </c>
      <c r="AA172" s="136" t="s">
        <v>538</v>
      </c>
      <c r="AB172" s="136" t="s">
        <v>1660</v>
      </c>
      <c r="AD172" s="136" t="s">
        <v>1664</v>
      </c>
      <c r="AE172" s="156">
        <v>5.95</v>
      </c>
      <c r="AF172" s="136">
        <v>2.0499999999999998</v>
      </c>
      <c r="AI172" s="136" t="s">
        <v>1670</v>
      </c>
    </row>
    <row r="173" spans="1:35" ht="225">
      <c r="A173" s="27" t="s">
        <v>152</v>
      </c>
      <c r="B173" s="28">
        <v>2021</v>
      </c>
      <c r="C173" s="28" t="s">
        <v>153</v>
      </c>
      <c r="D173" s="28" t="s">
        <v>2074</v>
      </c>
      <c r="E173" s="27" t="s">
        <v>377</v>
      </c>
      <c r="F173" s="30" t="s">
        <v>87</v>
      </c>
      <c r="G173" s="136" t="s">
        <v>1614</v>
      </c>
      <c r="H173" s="136" t="s">
        <v>1600</v>
      </c>
      <c r="I173" s="136" t="s">
        <v>1615</v>
      </c>
      <c r="K173" s="136" t="s">
        <v>1603</v>
      </c>
      <c r="L173" s="136" t="s">
        <v>1978</v>
      </c>
      <c r="M173" s="136" t="s">
        <v>95</v>
      </c>
      <c r="P173" s="136" t="s">
        <v>95</v>
      </c>
      <c r="Q173" s="27" t="s">
        <v>2048</v>
      </c>
      <c r="R173" s="136" t="s">
        <v>1659</v>
      </c>
      <c r="S173" s="136" t="s">
        <v>2028</v>
      </c>
      <c r="T173" s="136" t="s">
        <v>2094</v>
      </c>
      <c r="U173" s="136">
        <v>10</v>
      </c>
      <c r="V173" s="136" t="s">
        <v>1087</v>
      </c>
      <c r="W173" s="27" t="s">
        <v>539</v>
      </c>
      <c r="X173" s="158">
        <v>10</v>
      </c>
      <c r="Y173" s="27"/>
      <c r="Z173" s="27" t="s">
        <v>280</v>
      </c>
      <c r="AA173" s="136" t="s">
        <v>538</v>
      </c>
      <c r="AB173" s="136" t="s">
        <v>1660</v>
      </c>
      <c r="AD173" s="136" t="s">
        <v>1665</v>
      </c>
      <c r="AE173" s="156">
        <v>9.19</v>
      </c>
      <c r="AF173" s="136">
        <v>0.68</v>
      </c>
      <c r="AI173" s="136" t="s">
        <v>1670</v>
      </c>
    </row>
    <row r="174" spans="1:35" ht="225">
      <c r="A174" s="27" t="s">
        <v>152</v>
      </c>
      <c r="B174" s="28">
        <v>2021</v>
      </c>
      <c r="C174" s="28" t="s">
        <v>153</v>
      </c>
      <c r="D174" s="28" t="s">
        <v>2074</v>
      </c>
      <c r="E174" s="27" t="s">
        <v>377</v>
      </c>
      <c r="F174" s="30" t="s">
        <v>87</v>
      </c>
      <c r="G174" s="136" t="s">
        <v>1614</v>
      </c>
      <c r="H174" s="136" t="s">
        <v>1600</v>
      </c>
      <c r="I174" s="136" t="s">
        <v>1615</v>
      </c>
      <c r="K174" s="136" t="s">
        <v>1656</v>
      </c>
      <c r="L174" s="136" t="s">
        <v>294</v>
      </c>
      <c r="M174" s="136" t="s">
        <v>95</v>
      </c>
      <c r="P174" s="136" t="s">
        <v>95</v>
      </c>
      <c r="Q174" s="27" t="s">
        <v>2048</v>
      </c>
      <c r="R174" s="136" t="s">
        <v>1659</v>
      </c>
      <c r="S174" s="136" t="s">
        <v>2028</v>
      </c>
      <c r="T174" s="136" t="s">
        <v>2094</v>
      </c>
      <c r="U174" s="136">
        <v>10</v>
      </c>
      <c r="V174" s="136" t="s">
        <v>1087</v>
      </c>
      <c r="W174" s="27" t="s">
        <v>539</v>
      </c>
      <c r="X174" s="158">
        <v>10</v>
      </c>
      <c r="Y174" s="27"/>
      <c r="Z174" s="27" t="s">
        <v>280</v>
      </c>
      <c r="AA174" s="136" t="s">
        <v>538</v>
      </c>
      <c r="AB174" s="136" t="s">
        <v>1660</v>
      </c>
      <c r="AD174" s="136" t="s">
        <v>1662</v>
      </c>
      <c r="AE174" s="156" t="s">
        <v>2064</v>
      </c>
      <c r="AI174" s="136" t="s">
        <v>1670</v>
      </c>
    </row>
    <row r="175" spans="1:35" ht="409.6">
      <c r="A175" s="73" t="s">
        <v>230</v>
      </c>
      <c r="B175" s="27">
        <v>2012</v>
      </c>
      <c r="C175" s="28" t="s">
        <v>231</v>
      </c>
      <c r="D175" s="28" t="s">
        <v>2074</v>
      </c>
      <c r="E175" s="27" t="s">
        <v>702</v>
      </c>
      <c r="F175" s="30" t="s">
        <v>87</v>
      </c>
      <c r="G175" s="136" t="s">
        <v>1614</v>
      </c>
      <c r="P175" s="136" t="s">
        <v>95</v>
      </c>
      <c r="Q175" s="27" t="s">
        <v>2048</v>
      </c>
      <c r="R175" s="136" t="s">
        <v>1807</v>
      </c>
      <c r="S175" s="136" t="s">
        <v>2021</v>
      </c>
      <c r="T175" s="136" t="s">
        <v>2091</v>
      </c>
      <c r="U175" s="136">
        <v>30</v>
      </c>
      <c r="V175" s="136" t="s">
        <v>1087</v>
      </c>
      <c r="W175" s="136" t="s">
        <v>1080</v>
      </c>
      <c r="X175" s="158">
        <v>5</v>
      </c>
      <c r="Y175" s="136" t="s">
        <v>2054</v>
      </c>
      <c r="Z175" s="27" t="s">
        <v>1079</v>
      </c>
      <c r="AA175" s="27" t="s">
        <v>1081</v>
      </c>
      <c r="AB175" s="136" t="s">
        <v>1806</v>
      </c>
      <c r="AE175" s="156"/>
      <c r="AG175" s="137" t="s">
        <v>1077</v>
      </c>
    </row>
    <row r="176" spans="1:35" ht="409.6">
      <c r="A176" s="73" t="s">
        <v>230</v>
      </c>
      <c r="B176" s="27">
        <v>2012</v>
      </c>
      <c r="C176" s="28" t="s">
        <v>231</v>
      </c>
      <c r="D176" s="28" t="s">
        <v>2074</v>
      </c>
      <c r="E176" s="27" t="s">
        <v>702</v>
      </c>
      <c r="F176" s="30" t="s">
        <v>87</v>
      </c>
      <c r="G176" s="136" t="s">
        <v>1614</v>
      </c>
      <c r="P176" s="136" t="s">
        <v>95</v>
      </c>
      <c r="Q176" s="27" t="s">
        <v>2048</v>
      </c>
      <c r="R176" s="136" t="s">
        <v>1807</v>
      </c>
      <c r="S176" s="136" t="s">
        <v>2021</v>
      </c>
      <c r="T176" s="136" t="s">
        <v>2091</v>
      </c>
      <c r="V176" s="136" t="s">
        <v>1086</v>
      </c>
      <c r="W176" s="136" t="s">
        <v>1080</v>
      </c>
      <c r="X176" s="158">
        <v>5</v>
      </c>
      <c r="Y176" s="136" t="s">
        <v>2054</v>
      </c>
      <c r="Z176" s="27" t="s">
        <v>1079</v>
      </c>
      <c r="AA176" s="27" t="s">
        <v>1081</v>
      </c>
      <c r="AB176" s="136" t="s">
        <v>1806</v>
      </c>
      <c r="AE176" s="156"/>
      <c r="AG176" s="137" t="s">
        <v>1077</v>
      </c>
    </row>
    <row r="177" spans="1:35" ht="409.6">
      <c r="A177" s="73" t="s">
        <v>230</v>
      </c>
      <c r="B177" s="27">
        <v>2012</v>
      </c>
      <c r="C177" s="28" t="s">
        <v>231</v>
      </c>
      <c r="D177" s="28" t="s">
        <v>2074</v>
      </c>
      <c r="E177" s="27" t="s">
        <v>377</v>
      </c>
      <c r="F177" s="30" t="s">
        <v>87</v>
      </c>
      <c r="G177" s="136" t="s">
        <v>1614</v>
      </c>
      <c r="P177" s="136" t="s">
        <v>95</v>
      </c>
      <c r="Q177" s="27" t="s">
        <v>2048</v>
      </c>
      <c r="R177" s="136" t="s">
        <v>1807</v>
      </c>
      <c r="S177" s="136" t="s">
        <v>2021</v>
      </c>
      <c r="T177" s="136" t="s">
        <v>2091</v>
      </c>
      <c r="U177" s="136">
        <v>30</v>
      </c>
      <c r="V177" s="136" t="s">
        <v>1087</v>
      </c>
      <c r="W177" s="136" t="s">
        <v>1080</v>
      </c>
      <c r="X177" s="158">
        <v>5</v>
      </c>
      <c r="Y177" s="136" t="s">
        <v>2054</v>
      </c>
      <c r="Z177" s="27" t="s">
        <v>1079</v>
      </c>
      <c r="AA177" s="27" t="s">
        <v>1081</v>
      </c>
      <c r="AB177" s="136" t="s">
        <v>1806</v>
      </c>
      <c r="AE177" s="156"/>
      <c r="AG177" s="137" t="s">
        <v>1077</v>
      </c>
    </row>
    <row r="178" spans="1:35" ht="409.6">
      <c r="A178" s="73" t="s">
        <v>230</v>
      </c>
      <c r="B178" s="27">
        <v>2012</v>
      </c>
      <c r="C178" s="28" t="s">
        <v>231</v>
      </c>
      <c r="D178" s="28" t="s">
        <v>2074</v>
      </c>
      <c r="E178" s="27" t="s">
        <v>377</v>
      </c>
      <c r="F178" s="30" t="s">
        <v>87</v>
      </c>
      <c r="G178" s="136" t="s">
        <v>1614</v>
      </c>
      <c r="P178" s="136" t="s">
        <v>95</v>
      </c>
      <c r="Q178" s="27" t="s">
        <v>2048</v>
      </c>
      <c r="R178" s="136" t="s">
        <v>1807</v>
      </c>
      <c r="S178" s="136" t="s">
        <v>2021</v>
      </c>
      <c r="T178" s="136" t="s">
        <v>2091</v>
      </c>
      <c r="V178" s="136" t="s">
        <v>1086</v>
      </c>
      <c r="W178" s="136" t="s">
        <v>1080</v>
      </c>
      <c r="X178" s="158">
        <v>5</v>
      </c>
      <c r="Y178" s="136" t="s">
        <v>2054</v>
      </c>
      <c r="Z178" s="27" t="s">
        <v>1079</v>
      </c>
      <c r="AA178" s="27" t="s">
        <v>1081</v>
      </c>
      <c r="AB178" s="136" t="s">
        <v>1806</v>
      </c>
      <c r="AE178" s="156"/>
      <c r="AG178" s="137" t="s">
        <v>1077</v>
      </c>
    </row>
    <row r="179" spans="1:35" ht="125">
      <c r="A179" s="27" t="s">
        <v>207</v>
      </c>
      <c r="B179" s="27">
        <v>2003</v>
      </c>
      <c r="C179" s="28" t="s">
        <v>208</v>
      </c>
      <c r="D179" s="28" t="s">
        <v>2038</v>
      </c>
      <c r="E179" s="27" t="s">
        <v>1212</v>
      </c>
      <c r="F179" s="30" t="s">
        <v>87</v>
      </c>
      <c r="G179" s="136" t="s">
        <v>1927</v>
      </c>
      <c r="K179" s="139"/>
      <c r="N179" s="139"/>
      <c r="O179" s="139"/>
      <c r="P179" s="139" t="s">
        <v>95</v>
      </c>
      <c r="Q179" s="136" t="s">
        <v>2048</v>
      </c>
      <c r="R179" s="136" t="s">
        <v>1924</v>
      </c>
      <c r="S179" s="139" t="s">
        <v>2020</v>
      </c>
      <c r="T179" s="136" t="s">
        <v>2093</v>
      </c>
      <c r="U179" s="136">
        <v>15</v>
      </c>
      <c r="V179" s="136" t="s">
        <v>1087</v>
      </c>
      <c r="AA179" s="27" t="s">
        <v>1213</v>
      </c>
      <c r="AE179" s="156"/>
    </row>
    <row r="180" spans="1:35" ht="409.6">
      <c r="A180" s="27" t="s">
        <v>106</v>
      </c>
      <c r="B180" s="27">
        <v>2019</v>
      </c>
      <c r="C180" s="28" t="s">
        <v>107</v>
      </c>
      <c r="D180" s="27" t="s">
        <v>2037</v>
      </c>
      <c r="E180" s="27" t="s">
        <v>2033</v>
      </c>
      <c r="F180" s="30" t="s">
        <v>95</v>
      </c>
      <c r="G180" s="136" t="s">
        <v>1637</v>
      </c>
      <c r="H180" s="136" t="s">
        <v>1600</v>
      </c>
      <c r="I180" s="136" t="s">
        <v>1615</v>
      </c>
      <c r="K180" s="136" t="s">
        <v>109</v>
      </c>
      <c r="L180" s="136" t="s">
        <v>109</v>
      </c>
      <c r="M180" s="136" t="s">
        <v>95</v>
      </c>
      <c r="N180" s="141">
        <v>22</v>
      </c>
      <c r="O180" s="169">
        <v>0.7</v>
      </c>
      <c r="P180" s="27" t="s">
        <v>87</v>
      </c>
      <c r="Q180" s="27" t="s">
        <v>2048</v>
      </c>
      <c r="R180" s="136" t="s">
        <v>1723</v>
      </c>
      <c r="S180" s="136" t="s">
        <v>2029</v>
      </c>
      <c r="T180" s="136" t="s">
        <v>2093</v>
      </c>
      <c r="V180" s="136" t="s">
        <v>1087</v>
      </c>
      <c r="W180" s="27" t="s">
        <v>466</v>
      </c>
      <c r="X180" s="158">
        <v>10</v>
      </c>
      <c r="Y180" s="27"/>
      <c r="Z180" s="27" t="s">
        <v>462</v>
      </c>
      <c r="AA180" s="136" t="s">
        <v>465</v>
      </c>
      <c r="AB180" s="136" t="s">
        <v>1724</v>
      </c>
      <c r="AC180" s="136" t="s">
        <v>1725</v>
      </c>
      <c r="AD180" s="27" t="s">
        <v>1727</v>
      </c>
      <c r="AE180" s="157">
        <v>12.9</v>
      </c>
      <c r="AF180" s="27">
        <v>3.84</v>
      </c>
      <c r="AG180" s="137" t="s">
        <v>475</v>
      </c>
      <c r="AI180" s="136" t="s">
        <v>1726</v>
      </c>
    </row>
    <row r="181" spans="1:35" ht="300">
      <c r="A181" s="27" t="s">
        <v>199</v>
      </c>
      <c r="B181" s="27">
        <v>2004</v>
      </c>
      <c r="C181" s="28" t="s">
        <v>200</v>
      </c>
      <c r="D181" s="28" t="s">
        <v>2074</v>
      </c>
      <c r="E181" s="27" t="s">
        <v>147</v>
      </c>
      <c r="F181" s="30" t="s">
        <v>95</v>
      </c>
      <c r="G181" s="136" t="s">
        <v>1637</v>
      </c>
      <c r="H181" s="136" t="s">
        <v>1600</v>
      </c>
      <c r="I181" s="136" t="s">
        <v>1615</v>
      </c>
      <c r="K181" s="136" t="s">
        <v>1388</v>
      </c>
      <c r="L181" s="136" t="s">
        <v>2043</v>
      </c>
      <c r="M181" s="136" t="s">
        <v>87</v>
      </c>
      <c r="P181" s="136" t="s">
        <v>95</v>
      </c>
      <c r="Q181" s="27" t="s">
        <v>2048</v>
      </c>
      <c r="R181" s="136" t="s">
        <v>1810</v>
      </c>
      <c r="S181" s="136" t="s">
        <v>2022</v>
      </c>
      <c r="T181" s="136" t="s">
        <v>2092</v>
      </c>
      <c r="U181" s="136">
        <v>20</v>
      </c>
      <c r="V181" s="136" t="s">
        <v>1087</v>
      </c>
      <c r="W181" s="136" t="s">
        <v>1808</v>
      </c>
      <c r="X181" s="158">
        <v>10</v>
      </c>
      <c r="Z181" s="27" t="s">
        <v>1461</v>
      </c>
      <c r="AA181" s="136" t="s">
        <v>1815</v>
      </c>
      <c r="AB181" s="136" t="s">
        <v>1812</v>
      </c>
      <c r="AD181" s="136" t="s">
        <v>1448</v>
      </c>
      <c r="AE181" s="156">
        <v>46</v>
      </c>
      <c r="AF181" s="136">
        <v>20.3</v>
      </c>
      <c r="AI181" s="136" t="s">
        <v>1944</v>
      </c>
    </row>
    <row r="182" spans="1:35" ht="300">
      <c r="A182" s="27" t="s">
        <v>199</v>
      </c>
      <c r="B182" s="27">
        <v>2004</v>
      </c>
      <c r="C182" s="28" t="s">
        <v>200</v>
      </c>
      <c r="D182" s="28" t="s">
        <v>2074</v>
      </c>
      <c r="E182" s="27" t="s">
        <v>147</v>
      </c>
      <c r="F182" s="30" t="s">
        <v>95</v>
      </c>
      <c r="G182" s="136" t="s">
        <v>1637</v>
      </c>
      <c r="H182" s="136" t="s">
        <v>1600</v>
      </c>
      <c r="I182" s="136" t="s">
        <v>1615</v>
      </c>
      <c r="K182" s="136" t="s">
        <v>1065</v>
      </c>
      <c r="L182" s="136" t="s">
        <v>2043</v>
      </c>
      <c r="M182" s="136" t="s">
        <v>87</v>
      </c>
      <c r="P182" s="136" t="s">
        <v>95</v>
      </c>
      <c r="Q182" s="27" t="s">
        <v>2048</v>
      </c>
      <c r="R182" s="136" t="s">
        <v>1810</v>
      </c>
      <c r="S182" s="136" t="s">
        <v>2022</v>
      </c>
      <c r="T182" s="136" t="s">
        <v>2092</v>
      </c>
      <c r="U182" s="136">
        <v>20</v>
      </c>
      <c r="V182" s="136" t="s">
        <v>1087</v>
      </c>
      <c r="W182" s="136" t="s">
        <v>1808</v>
      </c>
      <c r="X182" s="158">
        <v>10</v>
      </c>
      <c r="Z182" s="27" t="s">
        <v>1461</v>
      </c>
      <c r="AA182" s="136" t="s">
        <v>1815</v>
      </c>
      <c r="AB182" s="136" t="s">
        <v>1812</v>
      </c>
      <c r="AD182" s="136" t="s">
        <v>1449</v>
      </c>
      <c r="AE182" s="156">
        <v>18</v>
      </c>
      <c r="AF182" s="136">
        <v>5.7</v>
      </c>
      <c r="AI182" s="136" t="s">
        <v>1944</v>
      </c>
    </row>
    <row r="183" spans="1:35" ht="300">
      <c r="A183" s="27" t="s">
        <v>199</v>
      </c>
      <c r="B183" s="27">
        <v>2004</v>
      </c>
      <c r="C183" s="28" t="s">
        <v>200</v>
      </c>
      <c r="D183" s="28" t="s">
        <v>2074</v>
      </c>
      <c r="E183" s="27" t="s">
        <v>147</v>
      </c>
      <c r="F183" s="30" t="s">
        <v>95</v>
      </c>
      <c r="G183" s="136" t="s">
        <v>1637</v>
      </c>
      <c r="H183" s="136" t="s">
        <v>1600</v>
      </c>
      <c r="I183" s="136" t="s">
        <v>1615</v>
      </c>
      <c r="K183" s="136" t="s">
        <v>1455</v>
      </c>
      <c r="L183" s="136" t="s">
        <v>1978</v>
      </c>
      <c r="M183" s="136" t="s">
        <v>95</v>
      </c>
      <c r="P183" s="136" t="s">
        <v>95</v>
      </c>
      <c r="Q183" s="27" t="s">
        <v>2048</v>
      </c>
      <c r="R183" s="136" t="s">
        <v>1810</v>
      </c>
      <c r="S183" s="136" t="s">
        <v>2022</v>
      </c>
      <c r="T183" s="136" t="s">
        <v>2092</v>
      </c>
      <c r="U183" s="136">
        <v>20</v>
      </c>
      <c r="V183" s="136" t="s">
        <v>1087</v>
      </c>
      <c r="W183" s="136" t="s">
        <v>1808</v>
      </c>
      <c r="X183" s="158">
        <v>10</v>
      </c>
      <c r="Z183" s="27" t="s">
        <v>1461</v>
      </c>
      <c r="AA183" s="136" t="s">
        <v>1815</v>
      </c>
      <c r="AB183" s="136" t="s">
        <v>1812</v>
      </c>
      <c r="AD183" s="136" t="s">
        <v>1450</v>
      </c>
      <c r="AE183" s="156">
        <v>13</v>
      </c>
      <c r="AF183" s="136">
        <v>3.6</v>
      </c>
      <c r="AI183" s="136" t="s">
        <v>1944</v>
      </c>
    </row>
    <row r="184" spans="1:35" ht="300">
      <c r="A184" s="27" t="s">
        <v>199</v>
      </c>
      <c r="B184" s="27">
        <v>2004</v>
      </c>
      <c r="C184" s="28" t="s">
        <v>200</v>
      </c>
      <c r="D184" s="28" t="s">
        <v>2074</v>
      </c>
      <c r="E184" s="27" t="s">
        <v>147</v>
      </c>
      <c r="F184" s="30" t="s">
        <v>95</v>
      </c>
      <c r="G184" s="136" t="s">
        <v>1637</v>
      </c>
      <c r="H184" s="136" t="s">
        <v>1388</v>
      </c>
      <c r="I184" s="136" t="s">
        <v>2043</v>
      </c>
      <c r="J184" s="136" t="s">
        <v>87</v>
      </c>
      <c r="K184" s="136" t="s">
        <v>1600</v>
      </c>
      <c r="L184" s="136" t="s">
        <v>1615</v>
      </c>
      <c r="P184" s="136" t="s">
        <v>95</v>
      </c>
      <c r="Q184" s="27" t="s">
        <v>2048</v>
      </c>
      <c r="R184" s="136" t="s">
        <v>1811</v>
      </c>
      <c r="S184" s="136" t="s">
        <v>2022</v>
      </c>
      <c r="T184" s="136" t="s">
        <v>2092</v>
      </c>
      <c r="U184" s="136">
        <v>20</v>
      </c>
      <c r="V184" s="136" t="s">
        <v>1087</v>
      </c>
      <c r="W184" s="136" t="s">
        <v>1809</v>
      </c>
      <c r="X184" s="158">
        <v>10</v>
      </c>
      <c r="Z184" s="27" t="s">
        <v>1461</v>
      </c>
      <c r="AA184" s="136" t="s">
        <v>1815</v>
      </c>
      <c r="AB184" s="136" t="s">
        <v>1813</v>
      </c>
      <c r="AD184" s="136" t="s">
        <v>1451</v>
      </c>
      <c r="AE184" s="156">
        <v>6</v>
      </c>
      <c r="AF184" s="136">
        <v>1.8</v>
      </c>
      <c r="AI184" s="136" t="s">
        <v>1944</v>
      </c>
    </row>
    <row r="185" spans="1:35" ht="300">
      <c r="A185" s="27" t="s">
        <v>199</v>
      </c>
      <c r="B185" s="27">
        <v>2004</v>
      </c>
      <c r="C185" s="28" t="s">
        <v>200</v>
      </c>
      <c r="D185" s="28" t="s">
        <v>2074</v>
      </c>
      <c r="E185" s="27" t="s">
        <v>147</v>
      </c>
      <c r="F185" s="30" t="s">
        <v>95</v>
      </c>
      <c r="G185" s="136" t="s">
        <v>1637</v>
      </c>
      <c r="H185" s="136" t="s">
        <v>1065</v>
      </c>
      <c r="I185" s="136" t="s">
        <v>2043</v>
      </c>
      <c r="J185" s="136" t="s">
        <v>87</v>
      </c>
      <c r="K185" s="136" t="s">
        <v>1600</v>
      </c>
      <c r="L185" s="136" t="s">
        <v>1615</v>
      </c>
      <c r="P185" s="136" t="s">
        <v>95</v>
      </c>
      <c r="Q185" s="27" t="s">
        <v>2048</v>
      </c>
      <c r="R185" s="136" t="s">
        <v>1811</v>
      </c>
      <c r="S185" s="136" t="s">
        <v>2022</v>
      </c>
      <c r="T185" s="136" t="s">
        <v>2092</v>
      </c>
      <c r="U185" s="136">
        <v>20</v>
      </c>
      <c r="V185" s="136" t="s">
        <v>1087</v>
      </c>
      <c r="W185" s="136" t="s">
        <v>1809</v>
      </c>
      <c r="X185" s="158">
        <v>10</v>
      </c>
      <c r="Z185" s="27" t="s">
        <v>1461</v>
      </c>
      <c r="AA185" s="136" t="s">
        <v>1815</v>
      </c>
      <c r="AB185" s="136" t="s">
        <v>1813</v>
      </c>
      <c r="AD185" s="136" t="s">
        <v>1452</v>
      </c>
      <c r="AE185" s="156">
        <v>14</v>
      </c>
      <c r="AF185" s="136">
        <v>3.5</v>
      </c>
      <c r="AI185" s="136" t="s">
        <v>1944</v>
      </c>
    </row>
    <row r="186" spans="1:35" ht="300">
      <c r="A186" s="27" t="s">
        <v>199</v>
      </c>
      <c r="B186" s="27">
        <v>2004</v>
      </c>
      <c r="C186" s="28" t="s">
        <v>200</v>
      </c>
      <c r="D186" s="28" t="s">
        <v>2074</v>
      </c>
      <c r="E186" s="27" t="s">
        <v>147</v>
      </c>
      <c r="F186" s="30" t="s">
        <v>95</v>
      </c>
      <c r="G186" s="136" t="s">
        <v>1637</v>
      </c>
      <c r="H186" s="136" t="s">
        <v>376</v>
      </c>
      <c r="I186" s="136" t="s">
        <v>1978</v>
      </c>
      <c r="J186" s="136" t="s">
        <v>95</v>
      </c>
      <c r="K186" s="136" t="s">
        <v>1600</v>
      </c>
      <c r="L186" s="136" t="s">
        <v>1615</v>
      </c>
      <c r="P186" s="136" t="s">
        <v>95</v>
      </c>
      <c r="Q186" s="27" t="s">
        <v>2048</v>
      </c>
      <c r="R186" s="136" t="s">
        <v>1811</v>
      </c>
      <c r="S186" s="136" t="s">
        <v>2022</v>
      </c>
      <c r="T186" s="136" t="s">
        <v>2092</v>
      </c>
      <c r="U186" s="136">
        <v>20</v>
      </c>
      <c r="V186" s="136" t="s">
        <v>1087</v>
      </c>
      <c r="W186" s="136" t="s">
        <v>1809</v>
      </c>
      <c r="X186" s="158">
        <v>10</v>
      </c>
      <c r="Z186" s="27" t="s">
        <v>1461</v>
      </c>
      <c r="AA186" s="136" t="s">
        <v>1815</v>
      </c>
      <c r="AB186" s="136" t="s">
        <v>1813</v>
      </c>
      <c r="AD186" s="136" t="s">
        <v>1453</v>
      </c>
      <c r="AE186" s="156">
        <v>7</v>
      </c>
      <c r="AF186" s="136">
        <v>1.9</v>
      </c>
      <c r="AI186" s="136" t="s">
        <v>1944</v>
      </c>
    </row>
    <row r="187" spans="1:35" ht="125">
      <c r="A187" s="27" t="s">
        <v>157</v>
      </c>
      <c r="B187" s="27">
        <v>2015</v>
      </c>
      <c r="C187" s="28" t="s">
        <v>158</v>
      </c>
      <c r="D187" s="28" t="s">
        <v>2074</v>
      </c>
      <c r="E187" s="27" t="s">
        <v>377</v>
      </c>
      <c r="F187" s="30" t="s">
        <v>95</v>
      </c>
      <c r="G187" s="139" t="s">
        <v>271</v>
      </c>
      <c r="H187" s="136" t="s">
        <v>1852</v>
      </c>
      <c r="K187" s="139" t="s">
        <v>1615</v>
      </c>
      <c r="N187" s="139"/>
      <c r="O187" s="139"/>
      <c r="P187" s="139" t="s">
        <v>95</v>
      </c>
      <c r="Q187" s="136" t="s">
        <v>2048</v>
      </c>
      <c r="R187" s="136" t="s">
        <v>1850</v>
      </c>
      <c r="S187" s="139" t="s">
        <v>2028</v>
      </c>
      <c r="T187" s="136" t="s">
        <v>2094</v>
      </c>
      <c r="U187" s="136">
        <v>30</v>
      </c>
      <c r="V187" s="136" t="s">
        <v>1087</v>
      </c>
      <c r="AA187" s="136" t="s">
        <v>1857</v>
      </c>
      <c r="AE187" s="156"/>
    </row>
    <row r="188" spans="1:35" ht="175">
      <c r="A188" s="27" t="s">
        <v>157</v>
      </c>
      <c r="B188" s="27">
        <v>2015</v>
      </c>
      <c r="C188" s="28" t="s">
        <v>158</v>
      </c>
      <c r="D188" s="28" t="s">
        <v>2074</v>
      </c>
      <c r="E188" s="27" t="s">
        <v>377</v>
      </c>
      <c r="F188" s="30" t="s">
        <v>95</v>
      </c>
      <c r="G188" s="139" t="s">
        <v>271</v>
      </c>
      <c r="H188" s="139" t="s">
        <v>1615</v>
      </c>
      <c r="K188" s="136" t="s">
        <v>1852</v>
      </c>
      <c r="N188" s="139"/>
      <c r="O188" s="139"/>
      <c r="P188" s="139" t="s">
        <v>95</v>
      </c>
      <c r="Q188" s="136" t="s">
        <v>2048</v>
      </c>
      <c r="R188" s="136" t="s">
        <v>1855</v>
      </c>
      <c r="S188" s="139" t="s">
        <v>2028</v>
      </c>
      <c r="T188" s="136" t="s">
        <v>2094</v>
      </c>
      <c r="U188" s="136">
        <v>10</v>
      </c>
      <c r="V188" s="136" t="s">
        <v>1087</v>
      </c>
      <c r="AA188" s="136" t="s">
        <v>1858</v>
      </c>
      <c r="AE188" s="156"/>
    </row>
    <row r="189" spans="1:35" ht="200">
      <c r="A189" s="27" t="s">
        <v>157</v>
      </c>
      <c r="B189" s="27">
        <v>2015</v>
      </c>
      <c r="C189" s="28" t="s">
        <v>158</v>
      </c>
      <c r="D189" s="28" t="s">
        <v>2074</v>
      </c>
      <c r="E189" s="27" t="s">
        <v>377</v>
      </c>
      <c r="F189" s="30" t="s">
        <v>95</v>
      </c>
      <c r="G189" s="139" t="s">
        <v>271</v>
      </c>
      <c r="H189" s="139" t="s">
        <v>1615</v>
      </c>
      <c r="K189" s="136" t="s">
        <v>1859</v>
      </c>
      <c r="N189" s="139"/>
      <c r="O189" s="139"/>
      <c r="P189" s="139" t="s">
        <v>95</v>
      </c>
      <c r="Q189" s="136" t="s">
        <v>2048</v>
      </c>
      <c r="R189" s="136" t="s">
        <v>1850</v>
      </c>
      <c r="S189" s="139" t="s">
        <v>2028</v>
      </c>
      <c r="T189" s="136" t="s">
        <v>2094</v>
      </c>
      <c r="U189" s="136">
        <v>10</v>
      </c>
      <c r="V189" s="136" t="s">
        <v>1087</v>
      </c>
      <c r="AA189" s="136" t="s">
        <v>1861</v>
      </c>
      <c r="AE189" s="156"/>
    </row>
    <row r="190" spans="1:35" ht="275">
      <c r="A190" s="27" t="s">
        <v>157</v>
      </c>
      <c r="B190" s="27">
        <v>2015</v>
      </c>
      <c r="C190" s="28" t="s">
        <v>158</v>
      </c>
      <c r="D190" s="28" t="s">
        <v>2074</v>
      </c>
      <c r="E190" s="27" t="s">
        <v>377</v>
      </c>
      <c r="F190" s="30" t="s">
        <v>95</v>
      </c>
      <c r="G190" s="139" t="s">
        <v>271</v>
      </c>
      <c r="H190" s="136" t="s">
        <v>1859</v>
      </c>
      <c r="K190" s="139" t="s">
        <v>1615</v>
      </c>
      <c r="N190" s="139"/>
      <c r="O190" s="139"/>
      <c r="P190" s="139" t="s">
        <v>95</v>
      </c>
      <c r="Q190" s="136" t="s">
        <v>2048</v>
      </c>
      <c r="R190" s="136" t="s">
        <v>1862</v>
      </c>
      <c r="S190" s="139" t="s">
        <v>2028</v>
      </c>
      <c r="T190" s="136" t="s">
        <v>2094</v>
      </c>
      <c r="U190" s="136">
        <v>10</v>
      </c>
      <c r="V190" s="136" t="s">
        <v>1087</v>
      </c>
      <c r="AA190" s="136" t="s">
        <v>1864</v>
      </c>
      <c r="AE190" s="156"/>
    </row>
    <row r="191" spans="1:35" ht="275">
      <c r="A191" s="27" t="s">
        <v>157</v>
      </c>
      <c r="B191" s="27">
        <v>2015</v>
      </c>
      <c r="C191" s="28" t="s">
        <v>158</v>
      </c>
      <c r="D191" s="28" t="s">
        <v>2074</v>
      </c>
      <c r="E191" s="27" t="s">
        <v>377</v>
      </c>
      <c r="F191" s="30" t="s">
        <v>95</v>
      </c>
      <c r="G191" s="139" t="s">
        <v>271</v>
      </c>
      <c r="H191" s="136" t="s">
        <v>1859</v>
      </c>
      <c r="K191" s="136" t="s">
        <v>1866</v>
      </c>
      <c r="N191" s="139"/>
      <c r="O191" s="139"/>
      <c r="P191" s="139" t="s">
        <v>95</v>
      </c>
      <c r="Q191" s="136" t="s">
        <v>2048</v>
      </c>
      <c r="R191" s="136" t="s">
        <v>1862</v>
      </c>
      <c r="S191" s="139" t="s">
        <v>2028</v>
      </c>
      <c r="T191" s="136" t="s">
        <v>2094</v>
      </c>
      <c r="U191" s="136">
        <v>10</v>
      </c>
      <c r="V191" s="136" t="s">
        <v>1087</v>
      </c>
      <c r="AA191" s="136" t="s">
        <v>1873</v>
      </c>
      <c r="AE191" s="156"/>
    </row>
    <row r="192" spans="1:35" ht="225">
      <c r="A192" s="27" t="s">
        <v>145</v>
      </c>
      <c r="B192" s="27">
        <v>2014</v>
      </c>
      <c r="C192" s="28" t="s">
        <v>146</v>
      </c>
      <c r="D192" s="28" t="s">
        <v>2074</v>
      </c>
      <c r="E192" s="27" t="s">
        <v>377</v>
      </c>
      <c r="F192" s="30" t="s">
        <v>95</v>
      </c>
      <c r="G192" s="136" t="s">
        <v>1880</v>
      </c>
      <c r="H192" s="136" t="s">
        <v>1615</v>
      </c>
      <c r="K192" s="136" t="s">
        <v>1881</v>
      </c>
      <c r="N192" s="139">
        <v>21</v>
      </c>
      <c r="O192" s="139"/>
      <c r="P192" s="139" t="s">
        <v>2046</v>
      </c>
      <c r="Q192" s="136" t="s">
        <v>2048</v>
      </c>
      <c r="R192" s="136" t="s">
        <v>1882</v>
      </c>
      <c r="S192" s="139" t="s">
        <v>2021</v>
      </c>
      <c r="T192" s="136" t="s">
        <v>2091</v>
      </c>
      <c r="U192" s="136">
        <v>60</v>
      </c>
      <c r="V192" s="136" t="s">
        <v>1087</v>
      </c>
      <c r="AA192" s="136" t="s">
        <v>1884</v>
      </c>
      <c r="AE192" s="156"/>
    </row>
    <row r="193" spans="1:32" ht="225">
      <c r="A193" s="27" t="s">
        <v>145</v>
      </c>
      <c r="B193" s="27">
        <v>2014</v>
      </c>
      <c r="C193" s="28" t="s">
        <v>146</v>
      </c>
      <c r="D193" s="28" t="s">
        <v>2074</v>
      </c>
      <c r="E193" s="27" t="s">
        <v>702</v>
      </c>
      <c r="F193" s="30" t="s">
        <v>87</v>
      </c>
      <c r="G193" s="136" t="s">
        <v>281</v>
      </c>
      <c r="H193" s="136" t="s">
        <v>1615</v>
      </c>
      <c r="K193" s="136" t="s">
        <v>1881</v>
      </c>
      <c r="N193" s="139">
        <v>21</v>
      </c>
      <c r="O193" s="139"/>
      <c r="P193" s="139" t="s">
        <v>2046</v>
      </c>
      <c r="Q193" s="136" t="s">
        <v>2048</v>
      </c>
      <c r="R193" s="136" t="s">
        <v>1882</v>
      </c>
      <c r="S193" s="139" t="s">
        <v>2021</v>
      </c>
      <c r="T193" s="136" t="s">
        <v>2091</v>
      </c>
      <c r="U193" s="136">
        <v>15</v>
      </c>
      <c r="V193" s="136" t="s">
        <v>1087</v>
      </c>
      <c r="AA193" s="136" t="s">
        <v>1884</v>
      </c>
      <c r="AE193" s="156"/>
    </row>
    <row r="194" spans="1:32" ht="409.6">
      <c r="A194" s="27" t="s">
        <v>145</v>
      </c>
      <c r="B194" s="27">
        <v>2014</v>
      </c>
      <c r="C194" s="28" t="s">
        <v>146</v>
      </c>
      <c r="D194" s="28" t="s">
        <v>2074</v>
      </c>
      <c r="E194" s="27" t="s">
        <v>147</v>
      </c>
      <c r="F194" s="30" t="s">
        <v>87</v>
      </c>
      <c r="G194" s="136" t="s">
        <v>1874</v>
      </c>
      <c r="H194" s="136" t="s">
        <v>1614</v>
      </c>
      <c r="K194" s="136" t="s">
        <v>1878</v>
      </c>
      <c r="N194" s="139">
        <v>21</v>
      </c>
      <c r="O194" s="139"/>
      <c r="P194" s="139" t="s">
        <v>2046</v>
      </c>
      <c r="Q194" s="136" t="s">
        <v>2048</v>
      </c>
      <c r="R194" s="136" t="s">
        <v>1877</v>
      </c>
      <c r="S194" s="139" t="s">
        <v>2021</v>
      </c>
      <c r="T194" s="136" t="s">
        <v>2091</v>
      </c>
      <c r="U194" s="136">
        <v>60</v>
      </c>
      <c r="V194" s="136" t="s">
        <v>1087</v>
      </c>
      <c r="AA194" s="136" t="s">
        <v>1875</v>
      </c>
      <c r="AE194" s="156"/>
    </row>
    <row r="195" spans="1:32" ht="250">
      <c r="A195" s="27" t="s">
        <v>162</v>
      </c>
      <c r="B195" s="27">
        <v>1991</v>
      </c>
      <c r="C195" s="28" t="s">
        <v>163</v>
      </c>
      <c r="D195" s="28" t="s">
        <v>2074</v>
      </c>
      <c r="E195" s="27" t="s">
        <v>1562</v>
      </c>
      <c r="F195" s="30" t="s">
        <v>95</v>
      </c>
      <c r="G195" s="136" t="s">
        <v>1637</v>
      </c>
      <c r="H195" s="136" t="s">
        <v>1600</v>
      </c>
      <c r="I195" s="136" t="s">
        <v>1615</v>
      </c>
      <c r="K195" s="136" t="s">
        <v>1600</v>
      </c>
      <c r="L195" s="136" t="s">
        <v>1615</v>
      </c>
      <c r="P195" s="136" t="s">
        <v>95</v>
      </c>
      <c r="Q195" s="27" t="s">
        <v>2048</v>
      </c>
      <c r="R195" s="136" t="s">
        <v>1819</v>
      </c>
      <c r="S195" s="136" t="s">
        <v>2113</v>
      </c>
      <c r="T195" s="136" t="s">
        <v>2092</v>
      </c>
      <c r="U195" s="136">
        <v>20</v>
      </c>
      <c r="V195" s="136" t="s">
        <v>1087</v>
      </c>
      <c r="X195" s="158">
        <v>5</v>
      </c>
      <c r="Y195" s="136" t="s">
        <v>2057</v>
      </c>
      <c r="Z195" s="27" t="s">
        <v>1555</v>
      </c>
      <c r="AD195" s="136" t="s">
        <v>1565</v>
      </c>
      <c r="AE195" s="156" t="s">
        <v>2064</v>
      </c>
    </row>
    <row r="196" spans="1:32" ht="250">
      <c r="A196" s="27" t="s">
        <v>162</v>
      </c>
      <c r="B196" s="27">
        <v>1991</v>
      </c>
      <c r="C196" s="28" t="s">
        <v>163</v>
      </c>
      <c r="D196" s="28" t="s">
        <v>2074</v>
      </c>
      <c r="E196" s="27" t="s">
        <v>1562</v>
      </c>
      <c r="F196" s="30" t="s">
        <v>95</v>
      </c>
      <c r="G196" s="136" t="s">
        <v>1637</v>
      </c>
      <c r="H196" s="136" t="s">
        <v>1600</v>
      </c>
      <c r="I196" s="136" t="s">
        <v>1615</v>
      </c>
      <c r="K196" s="136" t="s">
        <v>1603</v>
      </c>
      <c r="L196" s="136" t="s">
        <v>1978</v>
      </c>
      <c r="M196" s="136" t="s">
        <v>95</v>
      </c>
      <c r="P196" s="136" t="s">
        <v>95</v>
      </c>
      <c r="Q196" s="27" t="s">
        <v>2048</v>
      </c>
      <c r="R196" s="136" t="s">
        <v>1819</v>
      </c>
      <c r="S196" s="136" t="s">
        <v>2113</v>
      </c>
      <c r="T196" s="136" t="s">
        <v>2092</v>
      </c>
      <c r="U196" s="136">
        <v>20</v>
      </c>
      <c r="V196" s="136" t="s">
        <v>1087</v>
      </c>
      <c r="X196" s="158">
        <v>5</v>
      </c>
      <c r="Y196" s="136" t="s">
        <v>2057</v>
      </c>
      <c r="Z196" s="27" t="s">
        <v>1555</v>
      </c>
      <c r="AD196" s="136" t="s">
        <v>1565</v>
      </c>
      <c r="AE196" s="156" t="s">
        <v>2064</v>
      </c>
    </row>
    <row r="197" spans="1:32" ht="250">
      <c r="A197" s="27" t="s">
        <v>162</v>
      </c>
      <c r="B197" s="27">
        <v>1991</v>
      </c>
      <c r="C197" s="28" t="s">
        <v>163</v>
      </c>
      <c r="D197" s="28" t="s">
        <v>2074</v>
      </c>
      <c r="E197" s="27" t="s">
        <v>1562</v>
      </c>
      <c r="F197" s="30" t="s">
        <v>95</v>
      </c>
      <c r="G197" s="136" t="s">
        <v>1637</v>
      </c>
      <c r="H197" s="136" t="s">
        <v>376</v>
      </c>
      <c r="I197" s="136" t="s">
        <v>1978</v>
      </c>
      <c r="J197" s="136" t="s">
        <v>95</v>
      </c>
      <c r="K197" s="136" t="s">
        <v>1600</v>
      </c>
      <c r="L197" s="136" t="s">
        <v>1615</v>
      </c>
      <c r="P197" s="136" t="s">
        <v>95</v>
      </c>
      <c r="Q197" s="27" t="s">
        <v>2048</v>
      </c>
      <c r="R197" s="136" t="s">
        <v>1819</v>
      </c>
      <c r="S197" s="136" t="s">
        <v>2113</v>
      </c>
      <c r="T197" s="136" t="s">
        <v>2092</v>
      </c>
      <c r="U197" s="136">
        <v>20</v>
      </c>
      <c r="V197" s="136" t="s">
        <v>1087</v>
      </c>
      <c r="X197" s="158">
        <v>5</v>
      </c>
      <c r="Y197" s="136" t="s">
        <v>2057</v>
      </c>
      <c r="Z197" s="27" t="s">
        <v>1555</v>
      </c>
      <c r="AD197" s="136" t="s">
        <v>1571</v>
      </c>
      <c r="AE197" s="156">
        <v>1.48</v>
      </c>
      <c r="AF197" s="136">
        <v>1</v>
      </c>
    </row>
    <row r="198" spans="1:32" ht="250">
      <c r="A198" s="27" t="s">
        <v>162</v>
      </c>
      <c r="B198" s="27">
        <v>1991</v>
      </c>
      <c r="C198" s="28" t="s">
        <v>163</v>
      </c>
      <c r="D198" s="28" t="s">
        <v>2074</v>
      </c>
      <c r="E198" s="27" t="s">
        <v>1561</v>
      </c>
      <c r="F198" s="30" t="s">
        <v>95</v>
      </c>
      <c r="G198" s="136" t="s">
        <v>1637</v>
      </c>
      <c r="H198" s="136" t="s">
        <v>1600</v>
      </c>
      <c r="I198" s="136" t="s">
        <v>1615</v>
      </c>
      <c r="K198" s="136" t="s">
        <v>1600</v>
      </c>
      <c r="L198" s="136" t="s">
        <v>1615</v>
      </c>
      <c r="P198" s="136" t="s">
        <v>95</v>
      </c>
      <c r="Q198" s="27" t="s">
        <v>2048</v>
      </c>
      <c r="R198" s="136" t="s">
        <v>1819</v>
      </c>
      <c r="S198" s="136" t="s">
        <v>2113</v>
      </c>
      <c r="T198" s="136" t="s">
        <v>2092</v>
      </c>
      <c r="U198" s="136">
        <v>20</v>
      </c>
      <c r="V198" s="136" t="s">
        <v>1087</v>
      </c>
      <c r="X198" s="158">
        <v>5</v>
      </c>
      <c r="Y198" s="136" t="s">
        <v>2057</v>
      </c>
      <c r="Z198" s="27" t="s">
        <v>1555</v>
      </c>
      <c r="AD198" s="136" t="s">
        <v>1573</v>
      </c>
      <c r="AE198" s="156">
        <v>0.71</v>
      </c>
      <c r="AF198" s="136">
        <v>0.2</v>
      </c>
    </row>
    <row r="199" spans="1:32" ht="250">
      <c r="A199" s="27" t="s">
        <v>162</v>
      </c>
      <c r="B199" s="27">
        <v>1991</v>
      </c>
      <c r="C199" s="28" t="s">
        <v>163</v>
      </c>
      <c r="D199" s="28" t="s">
        <v>2074</v>
      </c>
      <c r="E199" s="27" t="s">
        <v>1561</v>
      </c>
      <c r="F199" s="30" t="s">
        <v>95</v>
      </c>
      <c r="G199" s="136" t="s">
        <v>1637</v>
      </c>
      <c r="H199" s="136" t="s">
        <v>1600</v>
      </c>
      <c r="I199" s="136" t="s">
        <v>1615</v>
      </c>
      <c r="K199" s="136" t="s">
        <v>1603</v>
      </c>
      <c r="L199" s="136" t="s">
        <v>1978</v>
      </c>
      <c r="M199" s="136" t="s">
        <v>95</v>
      </c>
      <c r="P199" s="136" t="s">
        <v>95</v>
      </c>
      <c r="Q199" s="27" t="s">
        <v>2048</v>
      </c>
      <c r="R199" s="136" t="s">
        <v>1819</v>
      </c>
      <c r="S199" s="136" t="s">
        <v>2113</v>
      </c>
      <c r="T199" s="136" t="s">
        <v>2092</v>
      </c>
      <c r="U199" s="136">
        <v>20</v>
      </c>
      <c r="V199" s="136" t="s">
        <v>1087</v>
      </c>
      <c r="X199" s="158">
        <v>5</v>
      </c>
      <c r="Y199" s="136" t="s">
        <v>2057</v>
      </c>
      <c r="Z199" s="27" t="s">
        <v>1555</v>
      </c>
      <c r="AD199" s="136" t="s">
        <v>1564</v>
      </c>
      <c r="AE199" s="156">
        <v>0.92</v>
      </c>
      <c r="AF199" s="136">
        <v>0.3</v>
      </c>
    </row>
    <row r="200" spans="1:32" ht="250">
      <c r="A200" s="27" t="s">
        <v>162</v>
      </c>
      <c r="B200" s="27">
        <v>1991</v>
      </c>
      <c r="C200" s="28" t="s">
        <v>163</v>
      </c>
      <c r="D200" s="28" t="s">
        <v>2074</v>
      </c>
      <c r="E200" s="27" t="s">
        <v>1561</v>
      </c>
      <c r="F200" s="30" t="s">
        <v>95</v>
      </c>
      <c r="G200" s="136" t="s">
        <v>1637</v>
      </c>
      <c r="H200" s="136" t="s">
        <v>376</v>
      </c>
      <c r="I200" s="136" t="s">
        <v>1978</v>
      </c>
      <c r="J200" s="136" t="s">
        <v>95</v>
      </c>
      <c r="K200" s="136" t="s">
        <v>1600</v>
      </c>
      <c r="L200" s="136" t="s">
        <v>1615</v>
      </c>
      <c r="P200" s="136" t="s">
        <v>95</v>
      </c>
      <c r="Q200" s="27" t="s">
        <v>2048</v>
      </c>
      <c r="R200" s="136" t="s">
        <v>1819</v>
      </c>
      <c r="S200" s="136" t="s">
        <v>2113</v>
      </c>
      <c r="T200" s="136" t="s">
        <v>2092</v>
      </c>
      <c r="U200" s="136">
        <v>20</v>
      </c>
      <c r="V200" s="136" t="s">
        <v>1087</v>
      </c>
      <c r="X200" s="158">
        <v>5</v>
      </c>
      <c r="Y200" s="136" t="s">
        <v>2057</v>
      </c>
      <c r="Z200" s="27" t="s">
        <v>1555</v>
      </c>
      <c r="AD200" s="136" t="s">
        <v>1569</v>
      </c>
      <c r="AE200" s="156">
        <v>0.67</v>
      </c>
      <c r="AF200" s="136">
        <v>0.1</v>
      </c>
    </row>
    <row r="201" spans="1:32" ht="175">
      <c r="A201" s="27" t="s">
        <v>222</v>
      </c>
      <c r="B201" s="27">
        <v>2001</v>
      </c>
      <c r="C201" s="28" t="s">
        <v>223</v>
      </c>
      <c r="D201" s="28" t="s">
        <v>2038</v>
      </c>
      <c r="E201" s="27" t="s">
        <v>1212</v>
      </c>
      <c r="F201" s="30" t="s">
        <v>95</v>
      </c>
      <c r="G201" s="139" t="s">
        <v>1880</v>
      </c>
      <c r="K201" s="139"/>
      <c r="N201" s="139"/>
      <c r="O201" s="139"/>
      <c r="P201" s="139" t="s">
        <v>95</v>
      </c>
      <c r="Q201" s="136" t="s">
        <v>2048</v>
      </c>
      <c r="R201" s="136" t="s">
        <v>1932</v>
      </c>
      <c r="S201" s="139" t="s">
        <v>2021</v>
      </c>
      <c r="T201" s="136" t="s">
        <v>2091</v>
      </c>
      <c r="U201" s="136">
        <v>20</v>
      </c>
      <c r="V201" s="136" t="s">
        <v>1087</v>
      </c>
      <c r="AA201" s="27" t="s">
        <v>1519</v>
      </c>
      <c r="AE201" s="156"/>
    </row>
    <row r="202" spans="1:32" ht="200">
      <c r="A202" s="27" t="s">
        <v>345</v>
      </c>
      <c r="B202" s="27">
        <v>2006</v>
      </c>
      <c r="C202" s="28" t="s">
        <v>346</v>
      </c>
      <c r="D202" s="28" t="s">
        <v>2038</v>
      </c>
      <c r="E202" s="27" t="s">
        <v>347</v>
      </c>
      <c r="F202" s="30" t="s">
        <v>95</v>
      </c>
      <c r="G202" s="139" t="s">
        <v>1880</v>
      </c>
      <c r="H202" s="136" t="s">
        <v>1900</v>
      </c>
      <c r="K202" s="139" t="s">
        <v>1615</v>
      </c>
      <c r="N202" s="139"/>
      <c r="O202" s="139"/>
      <c r="P202" s="139" t="s">
        <v>95</v>
      </c>
      <c r="Q202" s="136" t="s">
        <v>2048</v>
      </c>
      <c r="R202" s="139"/>
      <c r="S202" s="139" t="s">
        <v>2073</v>
      </c>
      <c r="T202" s="136" t="s">
        <v>2093</v>
      </c>
      <c r="V202" s="139" t="s">
        <v>2121</v>
      </c>
      <c r="AA202" s="136" t="s">
        <v>2107</v>
      </c>
      <c r="AE202" s="156"/>
    </row>
    <row r="203" spans="1:32" ht="200">
      <c r="A203" s="27" t="s">
        <v>345</v>
      </c>
      <c r="B203" s="27">
        <v>2006</v>
      </c>
      <c r="C203" s="28" t="s">
        <v>346</v>
      </c>
      <c r="D203" s="28" t="s">
        <v>2038</v>
      </c>
      <c r="E203" s="27" t="s">
        <v>347</v>
      </c>
      <c r="F203" s="30" t="s">
        <v>95</v>
      </c>
      <c r="G203" s="139" t="s">
        <v>1880</v>
      </c>
      <c r="H203" s="136" t="s">
        <v>1900</v>
      </c>
      <c r="K203" s="139" t="s">
        <v>1903</v>
      </c>
      <c r="N203" s="139"/>
      <c r="O203" s="139"/>
      <c r="P203" s="139" t="s">
        <v>95</v>
      </c>
      <c r="Q203" s="136" t="s">
        <v>2048</v>
      </c>
      <c r="R203" s="139"/>
      <c r="S203" s="139" t="s">
        <v>2073</v>
      </c>
      <c r="T203" s="136" t="s">
        <v>2093</v>
      </c>
      <c r="V203" s="139" t="s">
        <v>2121</v>
      </c>
      <c r="AA203" s="136" t="s">
        <v>2107</v>
      </c>
      <c r="AE203" s="156"/>
    </row>
    <row r="204" spans="1:32" ht="200">
      <c r="A204" s="27" t="s">
        <v>345</v>
      </c>
      <c r="B204" s="27">
        <v>2006</v>
      </c>
      <c r="C204" s="28" t="s">
        <v>346</v>
      </c>
      <c r="D204" s="28" t="s">
        <v>2038</v>
      </c>
      <c r="E204" s="27" t="s">
        <v>347</v>
      </c>
      <c r="F204" s="30" t="s">
        <v>95</v>
      </c>
      <c r="G204" s="139" t="s">
        <v>1880</v>
      </c>
      <c r="H204" s="136" t="s">
        <v>1903</v>
      </c>
      <c r="K204" s="139" t="s">
        <v>1905</v>
      </c>
      <c r="N204" s="139"/>
      <c r="O204" s="139"/>
      <c r="P204" s="139" t="s">
        <v>95</v>
      </c>
      <c r="Q204" s="136" t="s">
        <v>2048</v>
      </c>
      <c r="R204" s="139"/>
      <c r="S204" s="139" t="s">
        <v>2073</v>
      </c>
      <c r="T204" s="136" t="s">
        <v>2093</v>
      </c>
      <c r="V204" s="139" t="s">
        <v>2121</v>
      </c>
      <c r="AA204" s="136" t="s">
        <v>2107</v>
      </c>
      <c r="AE204" s="156"/>
    </row>
    <row r="205" spans="1:32" ht="200">
      <c r="A205" s="27" t="s">
        <v>345</v>
      </c>
      <c r="B205" s="27">
        <v>2006</v>
      </c>
      <c r="C205" s="28" t="s">
        <v>346</v>
      </c>
      <c r="D205" s="28" t="s">
        <v>2038</v>
      </c>
      <c r="E205" s="27" t="s">
        <v>347</v>
      </c>
      <c r="F205" s="30" t="s">
        <v>95</v>
      </c>
      <c r="G205" s="139" t="s">
        <v>1880</v>
      </c>
      <c r="H205" s="136" t="s">
        <v>1907</v>
      </c>
      <c r="K205" s="139" t="s">
        <v>1909</v>
      </c>
      <c r="N205" s="139"/>
      <c r="O205" s="139"/>
      <c r="P205" s="139" t="s">
        <v>95</v>
      </c>
      <c r="Q205" s="136" t="s">
        <v>2048</v>
      </c>
      <c r="R205" s="139"/>
      <c r="S205" s="139" t="s">
        <v>2073</v>
      </c>
      <c r="T205" s="136" t="s">
        <v>2093</v>
      </c>
      <c r="V205" s="139" t="s">
        <v>2121</v>
      </c>
      <c r="AA205" s="136" t="s">
        <v>2107</v>
      </c>
      <c r="AE205" s="156"/>
    </row>
    <row r="206" spans="1:32" ht="200">
      <c r="A206" s="27" t="s">
        <v>345</v>
      </c>
      <c r="B206" s="27">
        <v>2006</v>
      </c>
      <c r="C206" s="28" t="s">
        <v>346</v>
      </c>
      <c r="D206" s="28" t="s">
        <v>2038</v>
      </c>
      <c r="E206" s="27" t="s">
        <v>347</v>
      </c>
      <c r="F206" s="30" t="s">
        <v>95</v>
      </c>
      <c r="G206" s="139" t="s">
        <v>1880</v>
      </c>
      <c r="H206" s="136" t="s">
        <v>1907</v>
      </c>
      <c r="K206" s="139" t="s">
        <v>1615</v>
      </c>
      <c r="N206" s="139"/>
      <c r="O206" s="139"/>
      <c r="P206" s="139" t="s">
        <v>95</v>
      </c>
      <c r="Q206" s="136" t="s">
        <v>2048</v>
      </c>
      <c r="R206" s="139"/>
      <c r="S206" s="139" t="s">
        <v>2073</v>
      </c>
      <c r="T206" s="136" t="s">
        <v>2093</v>
      </c>
      <c r="V206" s="139" t="s">
        <v>2121</v>
      </c>
      <c r="AA206" s="136" t="s">
        <v>2107</v>
      </c>
      <c r="AE206" s="156"/>
    </row>
    <row r="207" spans="1:32" ht="200">
      <c r="A207" s="27" t="s">
        <v>345</v>
      </c>
      <c r="B207" s="27">
        <v>2006</v>
      </c>
      <c r="C207" s="28" t="s">
        <v>346</v>
      </c>
      <c r="D207" s="28" t="s">
        <v>2038</v>
      </c>
      <c r="E207" s="27" t="s">
        <v>347</v>
      </c>
      <c r="F207" s="30" t="s">
        <v>95</v>
      </c>
      <c r="G207" s="139" t="s">
        <v>1880</v>
      </c>
      <c r="H207" s="136" t="s">
        <v>1907</v>
      </c>
      <c r="K207" s="139" t="s">
        <v>1913</v>
      </c>
      <c r="N207" s="139"/>
      <c r="O207" s="139"/>
      <c r="P207" s="139" t="s">
        <v>95</v>
      </c>
      <c r="Q207" s="136" t="s">
        <v>2048</v>
      </c>
      <c r="R207" s="139"/>
      <c r="S207" s="139" t="s">
        <v>2073</v>
      </c>
      <c r="T207" s="136" t="s">
        <v>2093</v>
      </c>
      <c r="V207" s="139" t="s">
        <v>2121</v>
      </c>
      <c r="AA207" s="136" t="s">
        <v>2107</v>
      </c>
      <c r="AE207" s="156"/>
    </row>
    <row r="208" spans="1:32" ht="200">
      <c r="A208" s="27" t="s">
        <v>345</v>
      </c>
      <c r="B208" s="27">
        <v>2006</v>
      </c>
      <c r="C208" s="28" t="s">
        <v>346</v>
      </c>
      <c r="D208" s="28" t="s">
        <v>2038</v>
      </c>
      <c r="E208" s="27" t="s">
        <v>347</v>
      </c>
      <c r="F208" s="30" t="s">
        <v>95</v>
      </c>
      <c r="G208" s="139" t="s">
        <v>1880</v>
      </c>
      <c r="H208" s="139" t="s">
        <v>1913</v>
      </c>
      <c r="K208" s="139" t="s">
        <v>1655</v>
      </c>
      <c r="N208" s="139"/>
      <c r="O208" s="139"/>
      <c r="P208" s="139" t="s">
        <v>95</v>
      </c>
      <c r="Q208" s="136" t="s">
        <v>2048</v>
      </c>
      <c r="R208" s="139"/>
      <c r="S208" s="139" t="s">
        <v>2073</v>
      </c>
      <c r="T208" s="136" t="s">
        <v>2093</v>
      </c>
      <c r="V208" s="139" t="s">
        <v>2121</v>
      </c>
      <c r="AA208" s="136" t="s">
        <v>2107</v>
      </c>
      <c r="AE208" s="156"/>
    </row>
    <row r="209" spans="1:32" ht="409.6">
      <c r="A209" s="27" t="s">
        <v>101</v>
      </c>
      <c r="B209" s="27">
        <v>2020</v>
      </c>
      <c r="C209" s="28" t="s">
        <v>102</v>
      </c>
      <c r="D209" s="28" t="s">
        <v>2070</v>
      </c>
      <c r="E209" s="27" t="s">
        <v>2075</v>
      </c>
      <c r="F209" s="30" t="s">
        <v>95</v>
      </c>
      <c r="G209" s="27" t="s">
        <v>271</v>
      </c>
      <c r="H209" s="136" t="s">
        <v>1998</v>
      </c>
      <c r="K209" s="139" t="s">
        <v>1615</v>
      </c>
      <c r="N209" s="139"/>
      <c r="O209" s="139"/>
      <c r="P209" s="139" t="s">
        <v>95</v>
      </c>
      <c r="Q209" s="136" t="s">
        <v>2048</v>
      </c>
      <c r="R209" s="136" t="s">
        <v>1823</v>
      </c>
      <c r="S209" s="136" t="s">
        <v>2121</v>
      </c>
      <c r="T209" s="136" t="s">
        <v>2121</v>
      </c>
      <c r="V209" s="136" t="s">
        <v>1086</v>
      </c>
      <c r="AA209" s="136" t="s">
        <v>1822</v>
      </c>
      <c r="AE209" s="156"/>
    </row>
    <row r="210" spans="1:32" ht="409.6">
      <c r="A210" s="27" t="s">
        <v>101</v>
      </c>
      <c r="B210" s="27">
        <v>2020</v>
      </c>
      <c r="C210" s="28" t="s">
        <v>102</v>
      </c>
      <c r="D210" s="28" t="s">
        <v>2070</v>
      </c>
      <c r="E210" s="27" t="s">
        <v>2075</v>
      </c>
      <c r="F210" s="30" t="s">
        <v>95</v>
      </c>
      <c r="G210" s="27" t="s">
        <v>271</v>
      </c>
      <c r="H210" s="136" t="s">
        <v>1826</v>
      </c>
      <c r="K210" s="139" t="s">
        <v>1615</v>
      </c>
      <c r="N210" s="139"/>
      <c r="O210" s="139"/>
      <c r="P210" s="139" t="s">
        <v>95</v>
      </c>
      <c r="Q210" s="136" t="s">
        <v>2048</v>
      </c>
      <c r="R210" s="136" t="s">
        <v>1823</v>
      </c>
      <c r="S210" s="136" t="s">
        <v>2121</v>
      </c>
      <c r="T210" s="136" t="s">
        <v>2121</v>
      </c>
      <c r="V210" s="136" t="s">
        <v>1086</v>
      </c>
      <c r="AA210" s="136" t="s">
        <v>1822</v>
      </c>
      <c r="AE210" s="156"/>
    </row>
    <row r="211" spans="1:32" ht="409.6">
      <c r="A211" s="27" t="s">
        <v>101</v>
      </c>
      <c r="B211" s="27">
        <v>2020</v>
      </c>
      <c r="C211" s="28" t="s">
        <v>102</v>
      </c>
      <c r="D211" s="28" t="s">
        <v>2070</v>
      </c>
      <c r="E211" s="27" t="s">
        <v>2075</v>
      </c>
      <c r="F211" s="30" t="s">
        <v>95</v>
      </c>
      <c r="G211" s="27" t="s">
        <v>271</v>
      </c>
      <c r="H211" s="136" t="s">
        <v>1827</v>
      </c>
      <c r="K211" s="139" t="s">
        <v>1615</v>
      </c>
      <c r="N211" s="139"/>
      <c r="O211" s="139"/>
      <c r="P211" s="139" t="s">
        <v>95</v>
      </c>
      <c r="Q211" s="136" t="s">
        <v>2048</v>
      </c>
      <c r="R211" s="136" t="s">
        <v>1823</v>
      </c>
      <c r="S211" s="136" t="s">
        <v>2121</v>
      </c>
      <c r="T211" s="136" t="s">
        <v>2121</v>
      </c>
      <c r="V211" s="136" t="s">
        <v>1086</v>
      </c>
      <c r="AA211" s="136" t="s">
        <v>1822</v>
      </c>
      <c r="AE211" s="156"/>
    </row>
    <row r="212" spans="1:32" ht="409.6">
      <c r="A212" s="27" t="s">
        <v>101</v>
      </c>
      <c r="B212" s="27">
        <v>2020</v>
      </c>
      <c r="C212" s="28" t="s">
        <v>102</v>
      </c>
      <c r="D212" s="28" t="s">
        <v>2070</v>
      </c>
      <c r="E212" s="27" t="s">
        <v>2075</v>
      </c>
      <c r="F212" s="30" t="s">
        <v>95</v>
      </c>
      <c r="G212" s="27" t="s">
        <v>271</v>
      </c>
      <c r="H212" s="136" t="s">
        <v>1615</v>
      </c>
      <c r="K212" s="139" t="s">
        <v>1831</v>
      </c>
      <c r="N212" s="139"/>
      <c r="O212" s="139"/>
      <c r="P212" s="139" t="s">
        <v>95</v>
      </c>
      <c r="Q212" s="136" t="s">
        <v>2048</v>
      </c>
      <c r="R212" s="136" t="s">
        <v>1823</v>
      </c>
      <c r="S212" s="136" t="s">
        <v>2121</v>
      </c>
      <c r="T212" s="136" t="s">
        <v>2121</v>
      </c>
      <c r="V212" s="136" t="s">
        <v>1086</v>
      </c>
      <c r="AA212" s="136" t="s">
        <v>1832</v>
      </c>
      <c r="AE212" s="156"/>
    </row>
    <row r="213" spans="1:32" ht="200">
      <c r="A213" s="27" t="s">
        <v>176</v>
      </c>
      <c r="B213" s="27">
        <v>1988</v>
      </c>
      <c r="C213" s="28" t="s">
        <v>177</v>
      </c>
      <c r="D213" s="28" t="s">
        <v>2074</v>
      </c>
      <c r="E213" s="27" t="s">
        <v>2110</v>
      </c>
      <c r="F213" s="30" t="s">
        <v>95</v>
      </c>
      <c r="G213" s="136" t="s">
        <v>1637</v>
      </c>
      <c r="H213" s="136" t="s">
        <v>376</v>
      </c>
      <c r="I213" s="136" t="s">
        <v>1978</v>
      </c>
      <c r="J213" s="136" t="s">
        <v>95</v>
      </c>
      <c r="K213" s="136" t="s">
        <v>1600</v>
      </c>
      <c r="L213" s="136" t="s">
        <v>1615</v>
      </c>
      <c r="P213" s="136" t="s">
        <v>95</v>
      </c>
      <c r="Q213" s="27" t="s">
        <v>2048</v>
      </c>
      <c r="R213" s="136" t="s">
        <v>1819</v>
      </c>
      <c r="S213" s="136" t="s">
        <v>2026</v>
      </c>
      <c r="T213" s="136" t="s">
        <v>2094</v>
      </c>
      <c r="U213" s="136">
        <v>20</v>
      </c>
      <c r="V213" s="136" t="s">
        <v>1087</v>
      </c>
      <c r="X213" s="158">
        <v>10</v>
      </c>
      <c r="Y213" s="136" t="s">
        <v>2061</v>
      </c>
      <c r="Z213" s="27" t="s">
        <v>1577</v>
      </c>
      <c r="AA213" s="136" t="s">
        <v>1815</v>
      </c>
      <c r="AD213" s="136" t="s">
        <v>1586</v>
      </c>
      <c r="AE213" s="156">
        <v>16.8</v>
      </c>
      <c r="AF213" s="136">
        <v>5.17</v>
      </c>
    </row>
    <row r="214" spans="1:32" ht="200">
      <c r="A214" s="27" t="s">
        <v>176</v>
      </c>
      <c r="B214" s="27">
        <v>1988</v>
      </c>
      <c r="C214" s="28" t="s">
        <v>177</v>
      </c>
      <c r="D214" s="28" t="s">
        <v>2074</v>
      </c>
      <c r="E214" s="27" t="s">
        <v>2110</v>
      </c>
      <c r="F214" s="30" t="s">
        <v>95</v>
      </c>
      <c r="G214" s="136" t="s">
        <v>1637</v>
      </c>
      <c r="H214" s="136" t="s">
        <v>1600</v>
      </c>
      <c r="I214" s="136" t="s">
        <v>1615</v>
      </c>
      <c r="K214" s="136" t="s">
        <v>1603</v>
      </c>
      <c r="L214" s="136" t="s">
        <v>1978</v>
      </c>
      <c r="M214" s="136" t="s">
        <v>95</v>
      </c>
      <c r="P214" s="136" t="s">
        <v>95</v>
      </c>
      <c r="Q214" s="27" t="s">
        <v>2048</v>
      </c>
      <c r="R214" s="136" t="s">
        <v>1819</v>
      </c>
      <c r="S214" s="136" t="s">
        <v>2026</v>
      </c>
      <c r="T214" s="136" t="s">
        <v>2094</v>
      </c>
      <c r="U214" s="136">
        <v>20</v>
      </c>
      <c r="V214" s="136" t="s">
        <v>1087</v>
      </c>
      <c r="X214" s="158">
        <v>10</v>
      </c>
      <c r="Y214" s="136" t="s">
        <v>2061</v>
      </c>
      <c r="Z214" s="27" t="s">
        <v>1577</v>
      </c>
      <c r="AA214" s="136" t="s">
        <v>1815</v>
      </c>
      <c r="AD214" s="136" t="s">
        <v>1585</v>
      </c>
      <c r="AE214" s="156">
        <v>16.100000000000001</v>
      </c>
      <c r="AF214" s="136">
        <v>5.43</v>
      </c>
    </row>
    <row r="215" spans="1:32" ht="200">
      <c r="A215" s="27" t="s">
        <v>176</v>
      </c>
      <c r="B215" s="27">
        <v>1988</v>
      </c>
      <c r="C215" s="28" t="s">
        <v>177</v>
      </c>
      <c r="D215" s="28" t="s">
        <v>2074</v>
      </c>
      <c r="E215" s="27" t="s">
        <v>2110</v>
      </c>
      <c r="F215" s="30" t="s">
        <v>95</v>
      </c>
      <c r="G215" s="136" t="s">
        <v>1637</v>
      </c>
      <c r="H215" s="136" t="s">
        <v>1600</v>
      </c>
      <c r="I215" s="136" t="s">
        <v>1615</v>
      </c>
      <c r="K215" s="136" t="s">
        <v>1600</v>
      </c>
      <c r="L215" s="136" t="s">
        <v>1615</v>
      </c>
      <c r="P215" s="136" t="s">
        <v>95</v>
      </c>
      <c r="Q215" s="27" t="s">
        <v>2048</v>
      </c>
      <c r="R215" s="136" t="s">
        <v>1819</v>
      </c>
      <c r="S215" s="136" t="s">
        <v>2026</v>
      </c>
      <c r="T215" s="136" t="s">
        <v>2094</v>
      </c>
      <c r="U215" s="136">
        <v>20</v>
      </c>
      <c r="V215" s="136" t="s">
        <v>1087</v>
      </c>
      <c r="X215" s="158">
        <v>10</v>
      </c>
      <c r="Y215" s="136" t="s">
        <v>2061</v>
      </c>
      <c r="Z215" s="27" t="s">
        <v>1577</v>
      </c>
      <c r="AA215" s="136" t="s">
        <v>1815</v>
      </c>
      <c r="AD215" s="136" t="s">
        <v>1588</v>
      </c>
      <c r="AE215" s="156">
        <v>6.6</v>
      </c>
      <c r="AF215" s="136">
        <v>2.61</v>
      </c>
    </row>
    <row r="216" spans="1:32" ht="200">
      <c r="A216" s="27" t="s">
        <v>176</v>
      </c>
      <c r="B216" s="27">
        <v>1988</v>
      </c>
      <c r="C216" s="28" t="s">
        <v>177</v>
      </c>
      <c r="D216" s="28" t="s">
        <v>2074</v>
      </c>
      <c r="E216" s="27" t="s">
        <v>2110</v>
      </c>
      <c r="F216" s="30" t="s">
        <v>95</v>
      </c>
      <c r="G216" s="136" t="s">
        <v>1637</v>
      </c>
      <c r="H216" s="136" t="s">
        <v>376</v>
      </c>
      <c r="I216" s="136" t="s">
        <v>1978</v>
      </c>
      <c r="J216" s="136" t="s">
        <v>95</v>
      </c>
      <c r="K216" s="136" t="s">
        <v>1600</v>
      </c>
      <c r="L216" s="136" t="s">
        <v>1615</v>
      </c>
      <c r="P216" s="136" t="s">
        <v>95</v>
      </c>
      <c r="Q216" s="27" t="s">
        <v>2048</v>
      </c>
      <c r="R216" s="136" t="s">
        <v>1819</v>
      </c>
      <c r="S216" s="136" t="s">
        <v>2026</v>
      </c>
      <c r="T216" s="136" t="s">
        <v>2094</v>
      </c>
      <c r="U216" s="136">
        <v>60</v>
      </c>
      <c r="V216" s="136" t="s">
        <v>1087</v>
      </c>
      <c r="X216" s="158">
        <v>10</v>
      </c>
      <c r="Y216" s="136" t="s">
        <v>2061</v>
      </c>
      <c r="Z216" s="27" t="s">
        <v>1577</v>
      </c>
      <c r="AA216" s="136" t="s">
        <v>1815</v>
      </c>
      <c r="AD216" s="136" t="s">
        <v>1587</v>
      </c>
      <c r="AE216" s="156">
        <v>1.6</v>
      </c>
      <c r="AF216" s="136">
        <v>1.18</v>
      </c>
    </row>
    <row r="217" spans="1:32" ht="200">
      <c r="A217" s="27" t="s">
        <v>176</v>
      </c>
      <c r="B217" s="27">
        <v>1988</v>
      </c>
      <c r="C217" s="28" t="s">
        <v>177</v>
      </c>
      <c r="D217" s="28" t="s">
        <v>2074</v>
      </c>
      <c r="E217" s="27" t="s">
        <v>2110</v>
      </c>
      <c r="F217" s="30" t="s">
        <v>95</v>
      </c>
      <c r="G217" s="136" t="s">
        <v>1637</v>
      </c>
      <c r="H217" s="136" t="s">
        <v>1600</v>
      </c>
      <c r="I217" s="136" t="s">
        <v>1615</v>
      </c>
      <c r="K217" s="136" t="s">
        <v>1603</v>
      </c>
      <c r="L217" s="136" t="s">
        <v>1978</v>
      </c>
      <c r="M217" s="136" t="s">
        <v>95</v>
      </c>
      <c r="P217" s="136" t="s">
        <v>95</v>
      </c>
      <c r="Q217" s="27" t="s">
        <v>2048</v>
      </c>
      <c r="R217" s="136" t="s">
        <v>1819</v>
      </c>
      <c r="S217" s="136" t="s">
        <v>2026</v>
      </c>
      <c r="T217" s="136" t="s">
        <v>2094</v>
      </c>
      <c r="U217" s="136">
        <v>60</v>
      </c>
      <c r="V217" s="136" t="s">
        <v>1087</v>
      </c>
      <c r="X217" s="158">
        <v>10</v>
      </c>
      <c r="Y217" s="136" t="s">
        <v>2061</v>
      </c>
      <c r="Z217" s="27" t="s">
        <v>1577</v>
      </c>
      <c r="AA217" s="136" t="s">
        <v>1815</v>
      </c>
      <c r="AD217" s="136" t="s">
        <v>1584</v>
      </c>
      <c r="AE217" s="156">
        <v>1.8</v>
      </c>
      <c r="AF217" s="136">
        <v>1.5</v>
      </c>
    </row>
    <row r="218" spans="1:32" ht="200">
      <c r="A218" s="27" t="s">
        <v>176</v>
      </c>
      <c r="B218" s="27">
        <v>1988</v>
      </c>
      <c r="C218" s="28" t="s">
        <v>177</v>
      </c>
      <c r="D218" s="28" t="s">
        <v>2074</v>
      </c>
      <c r="E218" s="27" t="s">
        <v>2110</v>
      </c>
      <c r="F218" s="30" t="s">
        <v>95</v>
      </c>
      <c r="G218" s="136" t="s">
        <v>1637</v>
      </c>
      <c r="H218" s="136" t="s">
        <v>1600</v>
      </c>
      <c r="I218" s="136" t="s">
        <v>1615</v>
      </c>
      <c r="K218" s="136" t="s">
        <v>1600</v>
      </c>
      <c r="L218" s="136" t="s">
        <v>1615</v>
      </c>
      <c r="P218" s="136" t="s">
        <v>95</v>
      </c>
      <c r="Q218" s="27" t="s">
        <v>2048</v>
      </c>
      <c r="R218" s="136" t="s">
        <v>1819</v>
      </c>
      <c r="S218" s="136" t="s">
        <v>2026</v>
      </c>
      <c r="T218" s="136" t="s">
        <v>2094</v>
      </c>
      <c r="U218" s="136">
        <v>60</v>
      </c>
      <c r="V218" s="136" t="s">
        <v>1087</v>
      </c>
      <c r="X218" s="158">
        <v>10</v>
      </c>
      <c r="Y218" s="136" t="s">
        <v>2061</v>
      </c>
      <c r="Z218" s="27" t="s">
        <v>1577</v>
      </c>
      <c r="AA218" s="136" t="s">
        <v>1815</v>
      </c>
      <c r="AD218" s="136" t="s">
        <v>1589</v>
      </c>
      <c r="AE218" s="156">
        <v>2.8</v>
      </c>
      <c r="AF218" s="136">
        <v>2.11</v>
      </c>
    </row>
    <row r="219" spans="1:32" ht="225">
      <c r="A219" s="73" t="s">
        <v>172</v>
      </c>
      <c r="B219" s="28">
        <v>2021</v>
      </c>
      <c r="C219" s="28" t="s">
        <v>173</v>
      </c>
      <c r="D219" s="28" t="s">
        <v>2074</v>
      </c>
      <c r="E219" s="28" t="s">
        <v>49</v>
      </c>
      <c r="F219" s="30" t="s">
        <v>95</v>
      </c>
      <c r="G219" s="27" t="s">
        <v>1683</v>
      </c>
      <c r="H219" s="136" t="s">
        <v>109</v>
      </c>
      <c r="I219" s="136" t="s">
        <v>109</v>
      </c>
      <c r="J219" s="136" t="s">
        <v>95</v>
      </c>
      <c r="K219" s="136" t="s">
        <v>1600</v>
      </c>
      <c r="L219" s="136" t="s">
        <v>1615</v>
      </c>
      <c r="N219" s="27">
        <v>22.5</v>
      </c>
      <c r="O219" s="83">
        <v>0.65</v>
      </c>
      <c r="P219" s="27" t="s">
        <v>87</v>
      </c>
      <c r="Q219" s="27" t="s">
        <v>2048</v>
      </c>
      <c r="R219" s="136" t="s">
        <v>1672</v>
      </c>
      <c r="S219" s="136" t="s">
        <v>2028</v>
      </c>
      <c r="T219" s="136" t="s">
        <v>2094</v>
      </c>
      <c r="U219" s="136">
        <v>30</v>
      </c>
      <c r="V219" s="136" t="s">
        <v>1087</v>
      </c>
      <c r="W219" s="136" t="s">
        <v>1675</v>
      </c>
      <c r="X219" s="158">
        <v>5</v>
      </c>
      <c r="Y219" s="136" t="s">
        <v>2056</v>
      </c>
      <c r="Z219" s="27" t="s">
        <v>286</v>
      </c>
      <c r="AA219" s="136" t="s">
        <v>2106</v>
      </c>
      <c r="AB219" s="136" t="s">
        <v>1673</v>
      </c>
      <c r="AC219" s="136" t="s">
        <v>1674</v>
      </c>
      <c r="AE219" s="156">
        <v>4.5</v>
      </c>
    </row>
    <row r="220" spans="1:32" ht="225">
      <c r="A220" s="27" t="s">
        <v>172</v>
      </c>
      <c r="B220" s="28">
        <v>2021</v>
      </c>
      <c r="C220" s="28" t="s">
        <v>173</v>
      </c>
      <c r="D220" s="28" t="s">
        <v>2074</v>
      </c>
      <c r="E220" s="28" t="s">
        <v>49</v>
      </c>
      <c r="F220" s="30" t="s">
        <v>95</v>
      </c>
      <c r="G220" s="27" t="s">
        <v>1683</v>
      </c>
      <c r="H220" s="136" t="s">
        <v>2041</v>
      </c>
      <c r="I220" s="136" t="s">
        <v>1978</v>
      </c>
      <c r="J220" s="136" t="s">
        <v>95</v>
      </c>
      <c r="K220" s="136" t="s">
        <v>1600</v>
      </c>
      <c r="L220" s="136" t="s">
        <v>1615</v>
      </c>
      <c r="N220" s="27">
        <v>22.5</v>
      </c>
      <c r="O220" s="83">
        <v>0.65</v>
      </c>
      <c r="P220" s="27" t="s">
        <v>87</v>
      </c>
      <c r="Q220" s="27" t="s">
        <v>2048</v>
      </c>
      <c r="R220" s="136" t="s">
        <v>1672</v>
      </c>
      <c r="S220" s="136" t="s">
        <v>2028</v>
      </c>
      <c r="T220" s="136" t="s">
        <v>2094</v>
      </c>
      <c r="U220" s="136">
        <v>30</v>
      </c>
      <c r="V220" s="136" t="s">
        <v>1087</v>
      </c>
      <c r="W220" s="136" t="s">
        <v>1675</v>
      </c>
      <c r="X220" s="158">
        <v>5</v>
      </c>
      <c r="Y220" s="136" t="s">
        <v>2056</v>
      </c>
      <c r="Z220" s="27" t="s">
        <v>286</v>
      </c>
      <c r="AA220" s="136" t="s">
        <v>2106</v>
      </c>
      <c r="AB220" s="136" t="s">
        <v>1673</v>
      </c>
      <c r="AC220" s="136" t="s">
        <v>1674</v>
      </c>
      <c r="AE220" s="156">
        <v>3.3</v>
      </c>
    </row>
    <row r="221" spans="1:32" ht="225">
      <c r="A221" s="27" t="s">
        <v>172</v>
      </c>
      <c r="B221" s="28">
        <v>2021</v>
      </c>
      <c r="C221" s="28" t="s">
        <v>173</v>
      </c>
      <c r="D221" s="28" t="s">
        <v>2074</v>
      </c>
      <c r="E221" s="28" t="s">
        <v>49</v>
      </c>
      <c r="F221" s="30" t="s">
        <v>95</v>
      </c>
      <c r="G221" s="27" t="s">
        <v>1683</v>
      </c>
      <c r="H221" s="136" t="s">
        <v>1677</v>
      </c>
      <c r="I221" s="136" t="s">
        <v>1677</v>
      </c>
      <c r="J221" s="136" t="s">
        <v>95</v>
      </c>
      <c r="K221" s="136" t="s">
        <v>1600</v>
      </c>
      <c r="L221" s="136" t="s">
        <v>1615</v>
      </c>
      <c r="N221" s="27">
        <v>22.5</v>
      </c>
      <c r="O221" s="83">
        <v>0.65</v>
      </c>
      <c r="P221" s="27" t="s">
        <v>87</v>
      </c>
      <c r="Q221" s="27" t="s">
        <v>2048</v>
      </c>
      <c r="R221" s="136" t="s">
        <v>1672</v>
      </c>
      <c r="S221" s="136" t="s">
        <v>2028</v>
      </c>
      <c r="T221" s="136" t="s">
        <v>2094</v>
      </c>
      <c r="U221" s="136">
        <v>30</v>
      </c>
      <c r="V221" s="136" t="s">
        <v>1087</v>
      </c>
      <c r="W221" s="136" t="s">
        <v>1675</v>
      </c>
      <c r="X221" s="158">
        <v>5</v>
      </c>
      <c r="Y221" s="136" t="s">
        <v>2056</v>
      </c>
      <c r="Z221" s="27" t="s">
        <v>286</v>
      </c>
      <c r="AA221" s="136" t="s">
        <v>2106</v>
      </c>
      <c r="AB221" s="136" t="s">
        <v>1673</v>
      </c>
      <c r="AC221" s="136" t="s">
        <v>1674</v>
      </c>
      <c r="AE221" s="156">
        <v>8.8000000000000007</v>
      </c>
    </row>
    <row r="222" spans="1:32" ht="225">
      <c r="A222" s="27" t="s">
        <v>172</v>
      </c>
      <c r="B222" s="28">
        <v>2021</v>
      </c>
      <c r="C222" s="28" t="s">
        <v>173</v>
      </c>
      <c r="D222" s="28" t="s">
        <v>2074</v>
      </c>
      <c r="E222" s="28" t="s">
        <v>49</v>
      </c>
      <c r="F222" s="30" t="s">
        <v>95</v>
      </c>
      <c r="G222" s="27" t="s">
        <v>1683</v>
      </c>
      <c r="H222" s="136" t="s">
        <v>1678</v>
      </c>
      <c r="I222" s="136" t="s">
        <v>1681</v>
      </c>
      <c r="J222" s="136" t="s">
        <v>87</v>
      </c>
      <c r="K222" s="136" t="s">
        <v>1600</v>
      </c>
      <c r="L222" s="136" t="s">
        <v>1615</v>
      </c>
      <c r="N222" s="27">
        <v>22.5</v>
      </c>
      <c r="O222" s="83">
        <v>0.65</v>
      </c>
      <c r="P222" s="27" t="s">
        <v>87</v>
      </c>
      <c r="Q222" s="27" t="s">
        <v>2048</v>
      </c>
      <c r="R222" s="136" t="s">
        <v>1672</v>
      </c>
      <c r="S222" s="136" t="s">
        <v>2028</v>
      </c>
      <c r="T222" s="136" t="s">
        <v>2094</v>
      </c>
      <c r="U222" s="136">
        <v>30</v>
      </c>
      <c r="V222" s="136" t="s">
        <v>1087</v>
      </c>
      <c r="W222" s="136" t="s">
        <v>1675</v>
      </c>
      <c r="X222" s="158">
        <v>5</v>
      </c>
      <c r="Y222" s="136" t="s">
        <v>2056</v>
      </c>
      <c r="Z222" s="27" t="s">
        <v>286</v>
      </c>
      <c r="AA222" s="136" t="s">
        <v>2106</v>
      </c>
      <c r="AB222" s="136" t="s">
        <v>1673</v>
      </c>
      <c r="AC222" s="136" t="s">
        <v>1674</v>
      </c>
      <c r="AE222" s="156">
        <v>0.1</v>
      </c>
    </row>
    <row r="223" spans="1:32" ht="225">
      <c r="A223" s="27" t="s">
        <v>172</v>
      </c>
      <c r="B223" s="28">
        <v>2021</v>
      </c>
      <c r="C223" s="28" t="s">
        <v>173</v>
      </c>
      <c r="D223" s="28" t="s">
        <v>2074</v>
      </c>
      <c r="E223" s="28" t="s">
        <v>49</v>
      </c>
      <c r="F223" s="30" t="s">
        <v>95</v>
      </c>
      <c r="G223" s="27" t="s">
        <v>1683</v>
      </c>
      <c r="H223" s="136" t="s">
        <v>1679</v>
      </c>
      <c r="I223" s="136" t="s">
        <v>1679</v>
      </c>
      <c r="J223" s="136" t="s">
        <v>87</v>
      </c>
      <c r="K223" s="136" t="s">
        <v>1600</v>
      </c>
      <c r="L223" s="136" t="s">
        <v>1615</v>
      </c>
      <c r="N223" s="27">
        <v>22.5</v>
      </c>
      <c r="O223" s="83">
        <v>0.65</v>
      </c>
      <c r="P223" s="27" t="s">
        <v>87</v>
      </c>
      <c r="Q223" s="27" t="s">
        <v>2048</v>
      </c>
      <c r="R223" s="136" t="s">
        <v>1672</v>
      </c>
      <c r="S223" s="136" t="s">
        <v>2028</v>
      </c>
      <c r="T223" s="136" t="s">
        <v>2094</v>
      </c>
      <c r="U223" s="136">
        <v>30</v>
      </c>
      <c r="V223" s="136" t="s">
        <v>1087</v>
      </c>
      <c r="W223" s="136" t="s">
        <v>1675</v>
      </c>
      <c r="X223" s="158">
        <v>5</v>
      </c>
      <c r="Y223" s="136" t="s">
        <v>2056</v>
      </c>
      <c r="Z223" s="27" t="s">
        <v>286</v>
      </c>
      <c r="AA223" s="136" t="s">
        <v>2106</v>
      </c>
      <c r="AB223" s="136" t="s">
        <v>1673</v>
      </c>
      <c r="AC223" s="136" t="s">
        <v>1674</v>
      </c>
      <c r="AE223" s="156">
        <v>0.1</v>
      </c>
    </row>
    <row r="224" spans="1:32" ht="225">
      <c r="A224" s="27" t="s">
        <v>172</v>
      </c>
      <c r="B224" s="28">
        <v>2021</v>
      </c>
      <c r="C224" s="28" t="s">
        <v>173</v>
      </c>
      <c r="D224" s="28" t="s">
        <v>2074</v>
      </c>
      <c r="E224" s="28" t="s">
        <v>49</v>
      </c>
      <c r="F224" s="30" t="s">
        <v>95</v>
      </c>
      <c r="G224" s="27" t="s">
        <v>1683</v>
      </c>
      <c r="H224" s="136" t="s">
        <v>1680</v>
      </c>
      <c r="I224" s="136" t="s">
        <v>109</v>
      </c>
      <c r="J224" s="136" t="s">
        <v>95</v>
      </c>
      <c r="K224" s="136" t="s">
        <v>1600</v>
      </c>
      <c r="L224" s="136" t="s">
        <v>1615</v>
      </c>
      <c r="N224" s="27">
        <v>22.5</v>
      </c>
      <c r="O224" s="83">
        <v>0.65</v>
      </c>
      <c r="P224" s="27" t="s">
        <v>87</v>
      </c>
      <c r="Q224" s="27" t="s">
        <v>2048</v>
      </c>
      <c r="R224" s="136" t="s">
        <v>1672</v>
      </c>
      <c r="S224" s="136" t="s">
        <v>2028</v>
      </c>
      <c r="T224" s="136" t="s">
        <v>2094</v>
      </c>
      <c r="U224" s="136">
        <v>30</v>
      </c>
      <c r="V224" s="136" t="s">
        <v>1087</v>
      </c>
      <c r="W224" s="136" t="s">
        <v>1675</v>
      </c>
      <c r="X224" s="158">
        <v>5</v>
      </c>
      <c r="Y224" s="136" t="s">
        <v>2056</v>
      </c>
      <c r="Z224" s="27" t="s">
        <v>286</v>
      </c>
      <c r="AA224" s="136" t="s">
        <v>2106</v>
      </c>
      <c r="AB224" s="136" t="s">
        <v>1673</v>
      </c>
      <c r="AC224" s="136" t="s">
        <v>1674</v>
      </c>
      <c r="AE224" s="156">
        <v>0.1</v>
      </c>
    </row>
    <row r="225" spans="1:35" ht="225">
      <c r="A225" s="27" t="s">
        <v>172</v>
      </c>
      <c r="B225" s="28">
        <v>2021</v>
      </c>
      <c r="C225" s="28" t="s">
        <v>173</v>
      </c>
      <c r="D225" s="28" t="s">
        <v>2074</v>
      </c>
      <c r="E225" s="28" t="s">
        <v>49</v>
      </c>
      <c r="F225" s="30" t="s">
        <v>95</v>
      </c>
      <c r="G225" s="27" t="s">
        <v>1683</v>
      </c>
      <c r="H225" s="136" t="s">
        <v>1681</v>
      </c>
      <c r="I225" s="136" t="s">
        <v>1681</v>
      </c>
      <c r="J225" s="136" t="s">
        <v>87</v>
      </c>
      <c r="K225" s="136" t="s">
        <v>1600</v>
      </c>
      <c r="L225" s="136" t="s">
        <v>1615</v>
      </c>
      <c r="N225" s="27">
        <v>22.5</v>
      </c>
      <c r="O225" s="83">
        <v>0.65</v>
      </c>
      <c r="P225" s="27" t="s">
        <v>87</v>
      </c>
      <c r="Q225" s="27" t="s">
        <v>2048</v>
      </c>
      <c r="R225" s="136" t="s">
        <v>1672</v>
      </c>
      <c r="S225" s="136" t="s">
        <v>2028</v>
      </c>
      <c r="T225" s="136" t="s">
        <v>2094</v>
      </c>
      <c r="U225" s="136">
        <v>30</v>
      </c>
      <c r="V225" s="136" t="s">
        <v>1087</v>
      </c>
      <c r="W225" s="136" t="s">
        <v>1675</v>
      </c>
      <c r="X225" s="158">
        <v>5</v>
      </c>
      <c r="Y225" s="136" t="s">
        <v>2056</v>
      </c>
      <c r="Z225" s="27" t="s">
        <v>286</v>
      </c>
      <c r="AA225" s="136" t="s">
        <v>2106</v>
      </c>
      <c r="AB225" s="136" t="s">
        <v>1673</v>
      </c>
      <c r="AC225" s="136" t="s">
        <v>1674</v>
      </c>
      <c r="AE225" s="156">
        <v>0.1</v>
      </c>
    </row>
    <row r="226" spans="1:35" ht="225">
      <c r="A226" s="27" t="s">
        <v>172</v>
      </c>
      <c r="B226" s="28">
        <v>2021</v>
      </c>
      <c r="C226" s="28" t="s">
        <v>173</v>
      </c>
      <c r="D226" s="28" t="s">
        <v>2074</v>
      </c>
      <c r="E226" s="28" t="s">
        <v>49</v>
      </c>
      <c r="F226" s="30" t="s">
        <v>95</v>
      </c>
      <c r="G226" s="27" t="s">
        <v>1683</v>
      </c>
      <c r="H226" s="136" t="s">
        <v>1682</v>
      </c>
      <c r="I226" s="136" t="s">
        <v>1615</v>
      </c>
      <c r="K226" s="136" t="s">
        <v>1600</v>
      </c>
      <c r="L226" s="136" t="s">
        <v>1615</v>
      </c>
      <c r="N226" s="27">
        <v>22.5</v>
      </c>
      <c r="O226" s="83">
        <v>0.65</v>
      </c>
      <c r="P226" s="27" t="s">
        <v>87</v>
      </c>
      <c r="Q226" s="27" t="s">
        <v>2048</v>
      </c>
      <c r="R226" s="136" t="s">
        <v>1672</v>
      </c>
      <c r="S226" s="136" t="s">
        <v>2028</v>
      </c>
      <c r="T226" s="136" t="s">
        <v>2094</v>
      </c>
      <c r="U226" s="136">
        <v>30</v>
      </c>
      <c r="V226" s="136" t="s">
        <v>1087</v>
      </c>
      <c r="W226" s="136" t="s">
        <v>1675</v>
      </c>
      <c r="X226" s="158">
        <v>5</v>
      </c>
      <c r="Y226" s="136" t="s">
        <v>2056</v>
      </c>
      <c r="Z226" s="27" t="s">
        <v>286</v>
      </c>
      <c r="AA226" s="136" t="s">
        <v>2106</v>
      </c>
      <c r="AB226" s="136" t="s">
        <v>1673</v>
      </c>
      <c r="AC226" s="136" t="s">
        <v>1674</v>
      </c>
      <c r="AE226" s="156">
        <v>0.1</v>
      </c>
    </row>
    <row r="227" spans="1:35" ht="225">
      <c r="A227" s="27" t="s">
        <v>172</v>
      </c>
      <c r="B227" s="28">
        <v>2021</v>
      </c>
      <c r="C227" s="28" t="s">
        <v>173</v>
      </c>
      <c r="D227" s="28" t="s">
        <v>2074</v>
      </c>
      <c r="E227" s="28" t="s">
        <v>49</v>
      </c>
      <c r="F227" s="30" t="s">
        <v>95</v>
      </c>
      <c r="G227" s="27" t="s">
        <v>282</v>
      </c>
      <c r="H227" s="136" t="s">
        <v>109</v>
      </c>
      <c r="I227" s="136" t="s">
        <v>109</v>
      </c>
      <c r="J227" s="136" t="s">
        <v>95</v>
      </c>
      <c r="K227" s="136" t="s">
        <v>1600</v>
      </c>
      <c r="L227" s="136" t="s">
        <v>1615</v>
      </c>
      <c r="N227" s="27">
        <v>22.5</v>
      </c>
      <c r="O227" s="83">
        <v>0.65</v>
      </c>
      <c r="P227" s="27" t="s">
        <v>87</v>
      </c>
      <c r="Q227" s="27" t="s">
        <v>2048</v>
      </c>
      <c r="R227" s="136" t="s">
        <v>1672</v>
      </c>
      <c r="S227" s="136" t="s">
        <v>2028</v>
      </c>
      <c r="T227" s="136" t="s">
        <v>2094</v>
      </c>
      <c r="V227" s="136" t="s">
        <v>1086</v>
      </c>
      <c r="W227" s="136" t="s">
        <v>1676</v>
      </c>
      <c r="X227" s="158">
        <v>5</v>
      </c>
      <c r="Y227" s="136" t="s">
        <v>2056</v>
      </c>
      <c r="Z227" s="27" t="s">
        <v>286</v>
      </c>
      <c r="AA227" s="136" t="s">
        <v>2106</v>
      </c>
      <c r="AB227" s="136" t="s">
        <v>1673</v>
      </c>
      <c r="AC227" s="136" t="s">
        <v>1674</v>
      </c>
      <c r="AD227" s="138">
        <v>0.126</v>
      </c>
      <c r="AE227" s="156">
        <v>12.6</v>
      </c>
      <c r="AF227" s="138"/>
    </row>
    <row r="228" spans="1:35" ht="225">
      <c r="A228" s="27" t="s">
        <v>172</v>
      </c>
      <c r="B228" s="28">
        <v>2021</v>
      </c>
      <c r="C228" s="28" t="s">
        <v>173</v>
      </c>
      <c r="D228" s="28" t="s">
        <v>2074</v>
      </c>
      <c r="E228" s="28" t="s">
        <v>49</v>
      </c>
      <c r="F228" s="30" t="s">
        <v>95</v>
      </c>
      <c r="G228" s="27" t="s">
        <v>282</v>
      </c>
      <c r="H228" s="136" t="s">
        <v>2041</v>
      </c>
      <c r="I228" s="136" t="s">
        <v>1978</v>
      </c>
      <c r="J228" s="136" t="s">
        <v>95</v>
      </c>
      <c r="K228" s="136" t="s">
        <v>1600</v>
      </c>
      <c r="L228" s="136" t="s">
        <v>1615</v>
      </c>
      <c r="N228" s="27">
        <v>22.5</v>
      </c>
      <c r="O228" s="83">
        <v>0.65</v>
      </c>
      <c r="P228" s="27" t="s">
        <v>87</v>
      </c>
      <c r="Q228" s="27" t="s">
        <v>2048</v>
      </c>
      <c r="R228" s="136" t="s">
        <v>1672</v>
      </c>
      <c r="S228" s="136" t="s">
        <v>2028</v>
      </c>
      <c r="T228" s="136" t="s">
        <v>2094</v>
      </c>
      <c r="V228" s="136" t="s">
        <v>1086</v>
      </c>
      <c r="W228" s="136" t="s">
        <v>1676</v>
      </c>
      <c r="X228" s="158">
        <v>5</v>
      </c>
      <c r="Y228" s="136" t="s">
        <v>2056</v>
      </c>
      <c r="Z228" s="27" t="s">
        <v>286</v>
      </c>
      <c r="AA228" s="136" t="s">
        <v>2106</v>
      </c>
      <c r="AB228" s="136" t="s">
        <v>1673</v>
      </c>
      <c r="AC228" s="136" t="s">
        <v>1674</v>
      </c>
      <c r="AD228" s="138">
        <v>0.151</v>
      </c>
      <c r="AE228" s="156">
        <v>15.1</v>
      </c>
      <c r="AF228" s="138"/>
    </row>
    <row r="229" spans="1:35" ht="225">
      <c r="A229" s="27" t="s">
        <v>172</v>
      </c>
      <c r="B229" s="28">
        <v>2021</v>
      </c>
      <c r="C229" s="28" t="s">
        <v>173</v>
      </c>
      <c r="D229" s="28" t="s">
        <v>2074</v>
      </c>
      <c r="E229" s="28" t="s">
        <v>49</v>
      </c>
      <c r="F229" s="30" t="s">
        <v>95</v>
      </c>
      <c r="G229" s="27" t="s">
        <v>282</v>
      </c>
      <c r="H229" s="136" t="s">
        <v>1677</v>
      </c>
      <c r="I229" s="136" t="s">
        <v>1677</v>
      </c>
      <c r="J229" s="136" t="s">
        <v>95</v>
      </c>
      <c r="K229" s="136" t="s">
        <v>1600</v>
      </c>
      <c r="L229" s="136" t="s">
        <v>1615</v>
      </c>
      <c r="N229" s="27">
        <v>22.5</v>
      </c>
      <c r="O229" s="83">
        <v>0.65</v>
      </c>
      <c r="P229" s="27" t="s">
        <v>87</v>
      </c>
      <c r="Q229" s="27" t="s">
        <v>2048</v>
      </c>
      <c r="R229" s="136" t="s">
        <v>1672</v>
      </c>
      <c r="S229" s="136" t="s">
        <v>2028</v>
      </c>
      <c r="T229" s="136" t="s">
        <v>2094</v>
      </c>
      <c r="V229" s="136" t="s">
        <v>1086</v>
      </c>
      <c r="W229" s="136" t="s">
        <v>1676</v>
      </c>
      <c r="X229" s="158">
        <v>5</v>
      </c>
      <c r="Y229" s="136" t="s">
        <v>2056</v>
      </c>
      <c r="Z229" s="27" t="s">
        <v>286</v>
      </c>
      <c r="AA229" s="136" t="s">
        <v>2106</v>
      </c>
      <c r="AB229" s="136" t="s">
        <v>1673</v>
      </c>
      <c r="AC229" s="136" t="s">
        <v>1674</v>
      </c>
      <c r="AE229" s="156">
        <v>13.5</v>
      </c>
    </row>
    <row r="230" spans="1:35" ht="225">
      <c r="A230" s="27" t="s">
        <v>172</v>
      </c>
      <c r="B230" s="28">
        <v>2021</v>
      </c>
      <c r="C230" s="28" t="s">
        <v>173</v>
      </c>
      <c r="D230" s="28" t="s">
        <v>2074</v>
      </c>
      <c r="E230" s="28" t="s">
        <v>49</v>
      </c>
      <c r="F230" s="30" t="s">
        <v>95</v>
      </c>
      <c r="G230" s="27" t="s">
        <v>282</v>
      </c>
      <c r="H230" s="136" t="s">
        <v>1678</v>
      </c>
      <c r="I230" s="136" t="s">
        <v>1681</v>
      </c>
      <c r="J230" s="136" t="s">
        <v>87</v>
      </c>
      <c r="K230" s="136" t="s">
        <v>1600</v>
      </c>
      <c r="L230" s="136" t="s">
        <v>1615</v>
      </c>
      <c r="N230" s="27">
        <v>22.5</v>
      </c>
      <c r="O230" s="83">
        <v>0.65</v>
      </c>
      <c r="P230" s="27" t="s">
        <v>87</v>
      </c>
      <c r="Q230" s="27" t="s">
        <v>2048</v>
      </c>
      <c r="R230" s="136" t="s">
        <v>1672</v>
      </c>
      <c r="S230" s="136" t="s">
        <v>2028</v>
      </c>
      <c r="T230" s="136" t="s">
        <v>2094</v>
      </c>
      <c r="V230" s="136" t="s">
        <v>1086</v>
      </c>
      <c r="W230" s="136" t="s">
        <v>1676</v>
      </c>
      <c r="X230" s="158">
        <v>5</v>
      </c>
      <c r="Y230" s="136" t="s">
        <v>2056</v>
      </c>
      <c r="Z230" s="27" t="s">
        <v>286</v>
      </c>
      <c r="AA230" s="136" t="s">
        <v>2106</v>
      </c>
      <c r="AB230" s="136" t="s">
        <v>1673</v>
      </c>
      <c r="AC230" s="136" t="s">
        <v>1674</v>
      </c>
      <c r="AE230" s="156">
        <v>0.1</v>
      </c>
    </row>
    <row r="231" spans="1:35" ht="225">
      <c r="A231" s="27" t="s">
        <v>172</v>
      </c>
      <c r="B231" s="28">
        <v>2021</v>
      </c>
      <c r="C231" s="28" t="s">
        <v>173</v>
      </c>
      <c r="D231" s="28" t="s">
        <v>2074</v>
      </c>
      <c r="E231" s="28" t="s">
        <v>49</v>
      </c>
      <c r="F231" s="30" t="s">
        <v>95</v>
      </c>
      <c r="G231" s="27" t="s">
        <v>282</v>
      </c>
      <c r="H231" s="136" t="s">
        <v>1679</v>
      </c>
      <c r="I231" s="136" t="s">
        <v>1679</v>
      </c>
      <c r="J231" s="136" t="s">
        <v>87</v>
      </c>
      <c r="K231" s="136" t="s">
        <v>1600</v>
      </c>
      <c r="L231" s="136" t="s">
        <v>1615</v>
      </c>
      <c r="N231" s="27">
        <v>22.5</v>
      </c>
      <c r="O231" s="83">
        <v>0.65</v>
      </c>
      <c r="P231" s="27" t="s">
        <v>87</v>
      </c>
      <c r="Q231" s="27" t="s">
        <v>2048</v>
      </c>
      <c r="R231" s="136" t="s">
        <v>1672</v>
      </c>
      <c r="S231" s="136" t="s">
        <v>2028</v>
      </c>
      <c r="T231" s="136" t="s">
        <v>2094</v>
      </c>
      <c r="V231" s="136" t="s">
        <v>1086</v>
      </c>
      <c r="W231" s="136" t="s">
        <v>1676</v>
      </c>
      <c r="X231" s="158">
        <v>5</v>
      </c>
      <c r="Y231" s="136" t="s">
        <v>2056</v>
      </c>
      <c r="Z231" s="27" t="s">
        <v>286</v>
      </c>
      <c r="AA231" s="136" t="s">
        <v>2106</v>
      </c>
      <c r="AB231" s="136" t="s">
        <v>1673</v>
      </c>
      <c r="AC231" s="136" t="s">
        <v>1674</v>
      </c>
      <c r="AE231" s="156">
        <v>1.5</v>
      </c>
    </row>
    <row r="232" spans="1:35" ht="225">
      <c r="A232" s="27" t="s">
        <v>172</v>
      </c>
      <c r="B232" s="28">
        <v>2021</v>
      </c>
      <c r="C232" s="28" t="s">
        <v>173</v>
      </c>
      <c r="D232" s="28" t="s">
        <v>2074</v>
      </c>
      <c r="E232" s="28" t="s">
        <v>49</v>
      </c>
      <c r="F232" s="30" t="s">
        <v>95</v>
      </c>
      <c r="G232" s="27" t="s">
        <v>282</v>
      </c>
      <c r="H232" s="136" t="s">
        <v>1680</v>
      </c>
      <c r="I232" s="136" t="s">
        <v>109</v>
      </c>
      <c r="J232" s="136" t="s">
        <v>95</v>
      </c>
      <c r="K232" s="136" t="s">
        <v>1600</v>
      </c>
      <c r="L232" s="136" t="s">
        <v>1615</v>
      </c>
      <c r="N232" s="27">
        <v>22.5</v>
      </c>
      <c r="O232" s="83">
        <v>0.65</v>
      </c>
      <c r="P232" s="27" t="s">
        <v>87</v>
      </c>
      <c r="Q232" s="27" t="s">
        <v>2048</v>
      </c>
      <c r="R232" s="136" t="s">
        <v>1672</v>
      </c>
      <c r="S232" s="136" t="s">
        <v>2028</v>
      </c>
      <c r="T232" s="136" t="s">
        <v>2094</v>
      </c>
      <c r="V232" s="136" t="s">
        <v>1086</v>
      </c>
      <c r="W232" s="136" t="s">
        <v>1676</v>
      </c>
      <c r="X232" s="158">
        <v>5</v>
      </c>
      <c r="Y232" s="136" t="s">
        <v>2056</v>
      </c>
      <c r="Z232" s="27" t="s">
        <v>286</v>
      </c>
      <c r="AA232" s="136" t="s">
        <v>2106</v>
      </c>
      <c r="AB232" s="136" t="s">
        <v>1673</v>
      </c>
      <c r="AC232" s="136" t="s">
        <v>1674</v>
      </c>
      <c r="AE232" s="156">
        <v>0.2</v>
      </c>
    </row>
    <row r="233" spans="1:35" ht="225">
      <c r="A233" s="27" t="s">
        <v>172</v>
      </c>
      <c r="B233" s="28">
        <v>2021</v>
      </c>
      <c r="C233" s="28" t="s">
        <v>173</v>
      </c>
      <c r="D233" s="28" t="s">
        <v>2074</v>
      </c>
      <c r="E233" s="28" t="s">
        <v>49</v>
      </c>
      <c r="F233" s="30" t="s">
        <v>95</v>
      </c>
      <c r="G233" s="27" t="s">
        <v>282</v>
      </c>
      <c r="H233" s="136" t="s">
        <v>1681</v>
      </c>
      <c r="I233" s="136" t="s">
        <v>1681</v>
      </c>
      <c r="J233" s="136" t="s">
        <v>87</v>
      </c>
      <c r="K233" s="136" t="s">
        <v>1600</v>
      </c>
      <c r="L233" s="136" t="s">
        <v>1615</v>
      </c>
      <c r="N233" s="27">
        <v>22.5</v>
      </c>
      <c r="O233" s="83">
        <v>0.65</v>
      </c>
      <c r="P233" s="27" t="s">
        <v>87</v>
      </c>
      <c r="Q233" s="27" t="s">
        <v>2048</v>
      </c>
      <c r="R233" s="136" t="s">
        <v>1672</v>
      </c>
      <c r="S233" s="136" t="s">
        <v>2028</v>
      </c>
      <c r="T233" s="136" t="s">
        <v>2094</v>
      </c>
      <c r="V233" s="136" t="s">
        <v>1086</v>
      </c>
      <c r="W233" s="136" t="s">
        <v>1676</v>
      </c>
      <c r="X233" s="158">
        <v>5</v>
      </c>
      <c r="Y233" s="136" t="s">
        <v>2056</v>
      </c>
      <c r="Z233" s="27" t="s">
        <v>286</v>
      </c>
      <c r="AA233" s="136" t="s">
        <v>2106</v>
      </c>
      <c r="AB233" s="136" t="s">
        <v>1673</v>
      </c>
      <c r="AC233" s="136" t="s">
        <v>1674</v>
      </c>
      <c r="AE233" s="156">
        <v>16.2</v>
      </c>
    </row>
    <row r="234" spans="1:35" ht="225">
      <c r="A234" s="27" t="s">
        <v>172</v>
      </c>
      <c r="B234" s="28">
        <v>2021</v>
      </c>
      <c r="C234" s="28" t="s">
        <v>173</v>
      </c>
      <c r="D234" s="28" t="s">
        <v>2074</v>
      </c>
      <c r="E234" s="28" t="s">
        <v>49</v>
      </c>
      <c r="F234" s="30" t="s">
        <v>95</v>
      </c>
      <c r="G234" s="27" t="s">
        <v>282</v>
      </c>
      <c r="H234" s="136" t="s">
        <v>1682</v>
      </c>
      <c r="I234" s="136" t="s">
        <v>1615</v>
      </c>
      <c r="K234" s="136" t="s">
        <v>1600</v>
      </c>
      <c r="L234" s="136" t="s">
        <v>1615</v>
      </c>
      <c r="N234" s="27">
        <v>22.5</v>
      </c>
      <c r="O234" s="83">
        <v>0.65</v>
      </c>
      <c r="P234" s="27" t="s">
        <v>87</v>
      </c>
      <c r="Q234" s="27" t="s">
        <v>2048</v>
      </c>
      <c r="R234" s="136" t="s">
        <v>1672</v>
      </c>
      <c r="S234" s="136" t="s">
        <v>2028</v>
      </c>
      <c r="T234" s="136" t="s">
        <v>2094</v>
      </c>
      <c r="V234" s="136" t="s">
        <v>1086</v>
      </c>
      <c r="W234" s="136" t="s">
        <v>1676</v>
      </c>
      <c r="X234" s="158">
        <v>5</v>
      </c>
      <c r="Y234" s="136" t="s">
        <v>2056</v>
      </c>
      <c r="Z234" s="27" t="s">
        <v>286</v>
      </c>
      <c r="AA234" s="136" t="s">
        <v>2106</v>
      </c>
      <c r="AB234" s="136" t="s">
        <v>1673</v>
      </c>
      <c r="AC234" s="136" t="s">
        <v>1674</v>
      </c>
      <c r="AE234" s="156">
        <v>3.5</v>
      </c>
    </row>
    <row r="235" spans="1:35" ht="275">
      <c r="A235" s="27" t="s">
        <v>351</v>
      </c>
      <c r="B235" s="27">
        <v>1992</v>
      </c>
      <c r="C235" s="28" t="s">
        <v>352</v>
      </c>
      <c r="D235" s="28" t="s">
        <v>2074</v>
      </c>
      <c r="E235" s="27" t="s">
        <v>342</v>
      </c>
      <c r="F235" s="30" t="s">
        <v>95</v>
      </c>
      <c r="G235" s="136" t="s">
        <v>1637</v>
      </c>
      <c r="H235" s="136" t="s">
        <v>376</v>
      </c>
      <c r="I235" s="136" t="s">
        <v>1978</v>
      </c>
      <c r="J235" s="136" t="s">
        <v>95</v>
      </c>
      <c r="K235" s="136" t="s">
        <v>1600</v>
      </c>
      <c r="L235" s="136" t="s">
        <v>1615</v>
      </c>
      <c r="P235" s="136" t="s">
        <v>95</v>
      </c>
      <c r="Q235" s="27" t="s">
        <v>2048</v>
      </c>
      <c r="R235" s="136" t="s">
        <v>1819</v>
      </c>
      <c r="S235" s="136" t="s">
        <v>2113</v>
      </c>
      <c r="T235" s="136" t="s">
        <v>2092</v>
      </c>
      <c r="V235" s="136" t="s">
        <v>1087</v>
      </c>
      <c r="W235" s="27" t="s">
        <v>1551</v>
      </c>
      <c r="X235" s="158">
        <v>10</v>
      </c>
      <c r="Y235" s="27" t="s">
        <v>2065</v>
      </c>
      <c r="Z235" s="27" t="s">
        <v>1549</v>
      </c>
      <c r="AE235" s="156">
        <v>24.7</v>
      </c>
      <c r="AI235" s="136" t="s">
        <v>2067</v>
      </c>
    </row>
    <row r="236" spans="1:35" ht="275">
      <c r="A236" s="27" t="s">
        <v>351</v>
      </c>
      <c r="B236" s="27">
        <v>1992</v>
      </c>
      <c r="C236" s="28" t="s">
        <v>352</v>
      </c>
      <c r="D236" s="28" t="s">
        <v>2074</v>
      </c>
      <c r="E236" s="27" t="s">
        <v>342</v>
      </c>
      <c r="F236" s="30" t="s">
        <v>95</v>
      </c>
      <c r="G236" s="136" t="s">
        <v>1637</v>
      </c>
      <c r="H236" s="141" t="s">
        <v>1600</v>
      </c>
      <c r="I236" s="136" t="s">
        <v>1615</v>
      </c>
      <c r="J236" s="141"/>
      <c r="K236" s="136" t="s">
        <v>1603</v>
      </c>
      <c r="L236" s="136" t="s">
        <v>1978</v>
      </c>
      <c r="M236" s="136" t="s">
        <v>95</v>
      </c>
      <c r="P236" s="136" t="s">
        <v>95</v>
      </c>
      <c r="Q236" s="27" t="s">
        <v>2048</v>
      </c>
      <c r="R236" s="136" t="s">
        <v>1819</v>
      </c>
      <c r="S236" s="136" t="s">
        <v>2113</v>
      </c>
      <c r="T236" s="136" t="s">
        <v>2092</v>
      </c>
      <c r="V236" s="136" t="s">
        <v>1087</v>
      </c>
      <c r="W236" s="27" t="s">
        <v>1551</v>
      </c>
      <c r="X236" s="158">
        <v>10</v>
      </c>
      <c r="Y236" s="27" t="s">
        <v>2065</v>
      </c>
      <c r="Z236" s="27" t="s">
        <v>1549</v>
      </c>
      <c r="AE236" s="156">
        <v>28.4</v>
      </c>
      <c r="AI236" s="136" t="s">
        <v>2067</v>
      </c>
    </row>
    <row r="237" spans="1:35" ht="350">
      <c r="A237" s="27" t="s">
        <v>203</v>
      </c>
      <c r="B237" s="27">
        <v>2013</v>
      </c>
      <c r="C237" s="28" t="s">
        <v>206</v>
      </c>
      <c r="D237" s="27" t="s">
        <v>2037</v>
      </c>
      <c r="E237" s="27" t="s">
        <v>2033</v>
      </c>
      <c r="F237" s="30" t="s">
        <v>87</v>
      </c>
      <c r="G237" s="136" t="s">
        <v>1614</v>
      </c>
      <c r="H237" s="136" t="s">
        <v>1600</v>
      </c>
      <c r="I237" s="136" t="s">
        <v>1615</v>
      </c>
      <c r="K237" s="136" t="s">
        <v>809</v>
      </c>
      <c r="L237" s="136" t="s">
        <v>1978</v>
      </c>
      <c r="M237" s="136" t="s">
        <v>95</v>
      </c>
      <c r="P237" s="136" t="s">
        <v>95</v>
      </c>
      <c r="Q237" s="27" t="s">
        <v>2048</v>
      </c>
      <c r="R237" s="136" t="s">
        <v>1794</v>
      </c>
      <c r="S237" s="136" t="s">
        <v>2020</v>
      </c>
      <c r="T237" s="136" t="s">
        <v>2093</v>
      </c>
      <c r="V237" s="136" t="s">
        <v>1086</v>
      </c>
      <c r="W237" s="27" t="s">
        <v>942</v>
      </c>
      <c r="X237" s="158">
        <v>5</v>
      </c>
      <c r="Y237" s="27"/>
      <c r="Z237" s="141" t="s">
        <v>794</v>
      </c>
      <c r="AA237" s="136" t="s">
        <v>538</v>
      </c>
      <c r="AB237" s="136" t="s">
        <v>1796</v>
      </c>
      <c r="AD237" s="138">
        <v>0.110285714285714</v>
      </c>
      <c r="AE237" s="156">
        <v>11.03</v>
      </c>
      <c r="AF237" s="138"/>
      <c r="AI237" s="136" t="s">
        <v>1798</v>
      </c>
    </row>
    <row r="238" spans="1:35" ht="350">
      <c r="A238" s="27" t="s">
        <v>203</v>
      </c>
      <c r="B238" s="27">
        <v>2013</v>
      </c>
      <c r="C238" s="28" t="s">
        <v>206</v>
      </c>
      <c r="D238" s="27" t="s">
        <v>2037</v>
      </c>
      <c r="E238" s="27" t="s">
        <v>2033</v>
      </c>
      <c r="F238" s="30" t="s">
        <v>87</v>
      </c>
      <c r="G238" s="136" t="s">
        <v>1614</v>
      </c>
      <c r="H238" s="136" t="s">
        <v>1600</v>
      </c>
      <c r="I238" s="136" t="s">
        <v>1615</v>
      </c>
      <c r="K238" s="136" t="s">
        <v>834</v>
      </c>
      <c r="L238" s="136" t="s">
        <v>294</v>
      </c>
      <c r="M238" s="136" t="s">
        <v>95</v>
      </c>
      <c r="P238" s="136" t="s">
        <v>95</v>
      </c>
      <c r="Q238" s="27" t="s">
        <v>2048</v>
      </c>
      <c r="R238" s="136" t="s">
        <v>1794</v>
      </c>
      <c r="S238" s="136" t="s">
        <v>2020</v>
      </c>
      <c r="T238" s="136" t="s">
        <v>2093</v>
      </c>
      <c r="V238" s="136" t="s">
        <v>1086</v>
      </c>
      <c r="W238" s="27" t="s">
        <v>942</v>
      </c>
      <c r="X238" s="158">
        <v>5</v>
      </c>
      <c r="Y238" s="27"/>
      <c r="Z238" s="141" t="s">
        <v>794</v>
      </c>
      <c r="AA238" s="136" t="s">
        <v>538</v>
      </c>
      <c r="AB238" s="136" t="s">
        <v>1796</v>
      </c>
      <c r="AD238" s="138">
        <v>9.3399999999999997E-2</v>
      </c>
      <c r="AE238" s="156">
        <v>9.34</v>
      </c>
      <c r="AF238" s="138"/>
      <c r="AI238" s="136" t="s">
        <v>1798</v>
      </c>
    </row>
    <row r="239" spans="1:35" ht="350">
      <c r="A239" s="27" t="s">
        <v>203</v>
      </c>
      <c r="B239" s="27">
        <v>2013</v>
      </c>
      <c r="C239" s="28" t="s">
        <v>206</v>
      </c>
      <c r="D239" s="27" t="s">
        <v>2037</v>
      </c>
      <c r="E239" s="27" t="s">
        <v>2033</v>
      </c>
      <c r="F239" s="30" t="s">
        <v>87</v>
      </c>
      <c r="G239" s="136" t="s">
        <v>1614</v>
      </c>
      <c r="H239" s="136" t="s">
        <v>1600</v>
      </c>
      <c r="I239" s="136" t="s">
        <v>1615</v>
      </c>
      <c r="K239" s="136" t="s">
        <v>855</v>
      </c>
      <c r="L239" s="136" t="s">
        <v>294</v>
      </c>
      <c r="M239" s="136" t="s">
        <v>87</v>
      </c>
      <c r="P239" s="136" t="s">
        <v>95</v>
      </c>
      <c r="Q239" s="27" t="s">
        <v>2048</v>
      </c>
      <c r="R239" s="136" t="s">
        <v>1794</v>
      </c>
      <c r="S239" s="136" t="s">
        <v>2020</v>
      </c>
      <c r="T239" s="136" t="s">
        <v>2093</v>
      </c>
      <c r="V239" s="136" t="s">
        <v>1086</v>
      </c>
      <c r="W239" s="27" t="s">
        <v>942</v>
      </c>
      <c r="X239" s="158">
        <v>5</v>
      </c>
      <c r="Y239" s="27"/>
      <c r="Z239" s="141" t="s">
        <v>794</v>
      </c>
      <c r="AA239" s="136" t="s">
        <v>538</v>
      </c>
      <c r="AB239" s="136" t="s">
        <v>1796</v>
      </c>
      <c r="AD239" s="138">
        <v>7.8600000000000003E-2</v>
      </c>
      <c r="AE239" s="156">
        <v>7.86</v>
      </c>
      <c r="AF239" s="138"/>
      <c r="AI239" s="136" t="s">
        <v>1798</v>
      </c>
    </row>
    <row r="240" spans="1:35" ht="350">
      <c r="A240" s="27" t="s">
        <v>203</v>
      </c>
      <c r="B240" s="27">
        <v>2013</v>
      </c>
      <c r="C240" s="28" t="s">
        <v>206</v>
      </c>
      <c r="D240" s="27" t="s">
        <v>2037</v>
      </c>
      <c r="E240" s="27" t="s">
        <v>2033</v>
      </c>
      <c r="F240" s="30" t="s">
        <v>87</v>
      </c>
      <c r="G240" s="136" t="s">
        <v>1614</v>
      </c>
      <c r="H240" s="136" t="s">
        <v>2042</v>
      </c>
      <c r="I240" s="136" t="s">
        <v>1978</v>
      </c>
      <c r="J240" s="136" t="s">
        <v>95</v>
      </c>
      <c r="K240" s="136" t="s">
        <v>1600</v>
      </c>
      <c r="L240" s="136" t="s">
        <v>1615</v>
      </c>
      <c r="P240" s="136" t="s">
        <v>95</v>
      </c>
      <c r="Q240" s="27" t="s">
        <v>2048</v>
      </c>
      <c r="R240" s="136" t="s">
        <v>1795</v>
      </c>
      <c r="S240" s="136" t="s">
        <v>2020</v>
      </c>
      <c r="T240" s="136" t="s">
        <v>2093</v>
      </c>
      <c r="V240" s="136" t="s">
        <v>1086</v>
      </c>
      <c r="W240" s="27" t="s">
        <v>942</v>
      </c>
      <c r="X240" s="158">
        <v>5</v>
      </c>
      <c r="Y240" s="27"/>
      <c r="Z240" s="141" t="s">
        <v>794</v>
      </c>
      <c r="AA240" s="136" t="s">
        <v>538</v>
      </c>
      <c r="AB240" s="136" t="s">
        <v>1797</v>
      </c>
      <c r="AD240" s="138">
        <v>5.8700000000000002E-2</v>
      </c>
      <c r="AE240" s="156">
        <v>5.87</v>
      </c>
      <c r="AF240" s="138"/>
      <c r="AI240" s="136" t="s">
        <v>1798</v>
      </c>
    </row>
    <row r="241" spans="1:35" ht="350">
      <c r="A241" s="27" t="s">
        <v>203</v>
      </c>
      <c r="B241" s="27">
        <v>2013</v>
      </c>
      <c r="C241" s="28" t="s">
        <v>206</v>
      </c>
      <c r="D241" s="27" t="s">
        <v>2037</v>
      </c>
      <c r="E241" s="27" t="s">
        <v>2033</v>
      </c>
      <c r="F241" s="30" t="s">
        <v>87</v>
      </c>
      <c r="G241" s="136" t="s">
        <v>1614</v>
      </c>
      <c r="H241" s="136" t="s">
        <v>834</v>
      </c>
      <c r="I241" s="136" t="s">
        <v>294</v>
      </c>
      <c r="J241" s="136" t="s">
        <v>95</v>
      </c>
      <c r="K241" s="136" t="s">
        <v>1600</v>
      </c>
      <c r="L241" s="136" t="s">
        <v>1615</v>
      </c>
      <c r="P241" s="136" t="s">
        <v>95</v>
      </c>
      <c r="Q241" s="27" t="s">
        <v>2048</v>
      </c>
      <c r="R241" s="136" t="s">
        <v>1795</v>
      </c>
      <c r="S241" s="136" t="s">
        <v>2020</v>
      </c>
      <c r="T241" s="136" t="s">
        <v>2093</v>
      </c>
      <c r="V241" s="136" t="s">
        <v>1086</v>
      </c>
      <c r="W241" s="27" t="s">
        <v>942</v>
      </c>
      <c r="X241" s="158">
        <v>5</v>
      </c>
      <c r="Y241" s="27"/>
      <c r="Z241" s="141" t="s">
        <v>794</v>
      </c>
      <c r="AA241" s="136" t="s">
        <v>538</v>
      </c>
      <c r="AB241" s="136" t="s">
        <v>1797</v>
      </c>
      <c r="AD241" s="138">
        <v>7.0400000000000004E-2</v>
      </c>
      <c r="AE241" s="156">
        <v>7.04</v>
      </c>
      <c r="AF241" s="138"/>
      <c r="AI241" s="136" t="s">
        <v>1798</v>
      </c>
    </row>
    <row r="242" spans="1:35" ht="350">
      <c r="A242" s="27" t="s">
        <v>203</v>
      </c>
      <c r="B242" s="27">
        <v>2013</v>
      </c>
      <c r="C242" s="28" t="s">
        <v>206</v>
      </c>
      <c r="D242" s="27" t="s">
        <v>2037</v>
      </c>
      <c r="E242" s="27" t="s">
        <v>2033</v>
      </c>
      <c r="F242" s="30" t="s">
        <v>87</v>
      </c>
      <c r="G242" s="136" t="s">
        <v>1614</v>
      </c>
      <c r="H242" s="136" t="s">
        <v>855</v>
      </c>
      <c r="I242" s="136" t="s">
        <v>294</v>
      </c>
      <c r="J242" s="136" t="s">
        <v>87</v>
      </c>
      <c r="K242" s="136" t="s">
        <v>1600</v>
      </c>
      <c r="L242" s="136" t="s">
        <v>1615</v>
      </c>
      <c r="P242" s="136" t="s">
        <v>95</v>
      </c>
      <c r="Q242" s="27" t="s">
        <v>2048</v>
      </c>
      <c r="R242" s="136" t="s">
        <v>1795</v>
      </c>
      <c r="S242" s="136" t="s">
        <v>2020</v>
      </c>
      <c r="T242" s="136" t="s">
        <v>2093</v>
      </c>
      <c r="V242" s="136" t="s">
        <v>1086</v>
      </c>
      <c r="W242" s="27" t="s">
        <v>942</v>
      </c>
      <c r="X242" s="158">
        <v>5</v>
      </c>
      <c r="Y242" s="27"/>
      <c r="Z242" s="141" t="s">
        <v>794</v>
      </c>
      <c r="AA242" s="136" t="s">
        <v>538</v>
      </c>
      <c r="AB242" s="136" t="s">
        <v>1797</v>
      </c>
      <c r="AD242" s="138">
        <v>4.99E-2</v>
      </c>
      <c r="AE242" s="156">
        <v>4.99</v>
      </c>
      <c r="AF242" s="138"/>
      <c r="AI242" s="136" t="s">
        <v>1798</v>
      </c>
    </row>
    <row r="243" spans="1:35" ht="225">
      <c r="A243" s="27" t="s">
        <v>248</v>
      </c>
      <c r="B243" s="27">
        <v>2021</v>
      </c>
      <c r="C243" s="28" t="s">
        <v>114</v>
      </c>
      <c r="D243" s="28" t="s">
        <v>2074</v>
      </c>
      <c r="E243" s="28" t="s">
        <v>255</v>
      </c>
      <c r="F243" s="30" t="s">
        <v>95</v>
      </c>
      <c r="G243" s="136" t="s">
        <v>1637</v>
      </c>
      <c r="H243" s="136" t="s">
        <v>2041</v>
      </c>
      <c r="I243" s="136" t="s">
        <v>1978</v>
      </c>
      <c r="J243" s="136" t="s">
        <v>95</v>
      </c>
      <c r="K243" s="136" t="s">
        <v>1600</v>
      </c>
      <c r="L243" s="136" t="s">
        <v>1615</v>
      </c>
      <c r="N243" s="27">
        <v>22</v>
      </c>
      <c r="O243" s="83">
        <v>0.4</v>
      </c>
      <c r="P243" s="27" t="s">
        <v>87</v>
      </c>
      <c r="Q243" s="27" t="s">
        <v>2048</v>
      </c>
      <c r="R243" s="136" t="s">
        <v>1643</v>
      </c>
      <c r="S243" s="136" t="s">
        <v>2032</v>
      </c>
      <c r="T243" s="136" t="s">
        <v>2094</v>
      </c>
      <c r="U243" s="136">
        <v>30</v>
      </c>
      <c r="V243" s="136" t="s">
        <v>1087</v>
      </c>
      <c r="W243" s="29" t="s">
        <v>264</v>
      </c>
      <c r="X243" s="160">
        <v>10</v>
      </c>
      <c r="Y243" s="29" t="s">
        <v>2052</v>
      </c>
      <c r="Z243" s="27" t="s">
        <v>265</v>
      </c>
      <c r="AA243" s="136" t="s">
        <v>538</v>
      </c>
      <c r="AD243" s="136" t="s">
        <v>1644</v>
      </c>
      <c r="AE243" s="156">
        <v>1.2999999999999999E-2</v>
      </c>
      <c r="AF243" s="136">
        <v>3.0000000000000001E-3</v>
      </c>
    </row>
    <row r="244" spans="1:35" ht="225">
      <c r="A244" s="27" t="s">
        <v>248</v>
      </c>
      <c r="B244" s="27">
        <v>2021</v>
      </c>
      <c r="C244" s="28" t="s">
        <v>114</v>
      </c>
      <c r="D244" s="28" t="s">
        <v>2074</v>
      </c>
      <c r="E244" s="28" t="s">
        <v>255</v>
      </c>
      <c r="F244" s="30" t="s">
        <v>95</v>
      </c>
      <c r="G244" s="136" t="s">
        <v>1637</v>
      </c>
      <c r="H244" s="136" t="s">
        <v>2041</v>
      </c>
      <c r="I244" s="136" t="s">
        <v>1978</v>
      </c>
      <c r="J244" s="136" t="s">
        <v>95</v>
      </c>
      <c r="K244" s="136" t="s">
        <v>1600</v>
      </c>
      <c r="L244" s="136" t="s">
        <v>1615</v>
      </c>
      <c r="N244" s="27">
        <v>22</v>
      </c>
      <c r="O244" s="83">
        <v>0.4</v>
      </c>
      <c r="P244" s="27" t="s">
        <v>87</v>
      </c>
      <c r="Q244" s="27" t="s">
        <v>2048</v>
      </c>
      <c r="R244" s="136" t="s">
        <v>1643</v>
      </c>
      <c r="S244" s="136" t="s">
        <v>2032</v>
      </c>
      <c r="T244" s="136" t="s">
        <v>2094</v>
      </c>
      <c r="U244" s="136">
        <v>30</v>
      </c>
      <c r="V244" s="136" t="s">
        <v>1087</v>
      </c>
      <c r="W244" s="29" t="s">
        <v>264</v>
      </c>
      <c r="X244" s="160">
        <v>10</v>
      </c>
      <c r="Y244" s="29"/>
      <c r="Z244" s="27" t="s">
        <v>265</v>
      </c>
      <c r="AA244" s="136" t="s">
        <v>1642</v>
      </c>
      <c r="AD244" s="136" t="s">
        <v>1645</v>
      </c>
      <c r="AE244" s="156">
        <v>0.46</v>
      </c>
      <c r="AF244" s="136">
        <v>0.56999999999999995</v>
      </c>
    </row>
    <row r="245" spans="1:35" ht="225">
      <c r="A245" s="27" t="s">
        <v>248</v>
      </c>
      <c r="B245" s="27">
        <v>2021</v>
      </c>
      <c r="C245" s="28" t="s">
        <v>114</v>
      </c>
      <c r="D245" s="28" t="s">
        <v>2074</v>
      </c>
      <c r="E245" s="28" t="s">
        <v>255</v>
      </c>
      <c r="F245" s="30" t="s">
        <v>95</v>
      </c>
      <c r="G245" s="136" t="s">
        <v>1637</v>
      </c>
      <c r="H245" s="136" t="s">
        <v>109</v>
      </c>
      <c r="I245" s="136" t="s">
        <v>109</v>
      </c>
      <c r="J245" s="136" t="s">
        <v>95</v>
      </c>
      <c r="K245" s="136" t="s">
        <v>1600</v>
      </c>
      <c r="L245" s="136" t="s">
        <v>1615</v>
      </c>
      <c r="N245" s="27">
        <v>22</v>
      </c>
      <c r="O245" s="83">
        <v>0.4</v>
      </c>
      <c r="P245" s="27" t="s">
        <v>87</v>
      </c>
      <c r="Q245" s="27" t="s">
        <v>2048</v>
      </c>
      <c r="R245" s="136" t="s">
        <v>1643</v>
      </c>
      <c r="S245" s="136" t="s">
        <v>2032</v>
      </c>
      <c r="T245" s="136" t="s">
        <v>2094</v>
      </c>
      <c r="U245" s="136">
        <v>30</v>
      </c>
      <c r="V245" s="136" t="s">
        <v>1087</v>
      </c>
      <c r="W245" s="29" t="s">
        <v>264</v>
      </c>
      <c r="X245" s="160">
        <v>10</v>
      </c>
      <c r="Y245" s="29"/>
      <c r="Z245" s="27" t="s">
        <v>265</v>
      </c>
      <c r="AA245" s="136" t="s">
        <v>1642</v>
      </c>
      <c r="AD245" s="136" t="s">
        <v>1646</v>
      </c>
      <c r="AE245" s="156">
        <v>37.24</v>
      </c>
      <c r="AF245" s="136">
        <v>82.34</v>
      </c>
    </row>
    <row r="246" spans="1:35" ht="225">
      <c r="A246" s="27" t="s">
        <v>248</v>
      </c>
      <c r="B246" s="27">
        <v>2021</v>
      </c>
      <c r="C246" s="28" t="s">
        <v>114</v>
      </c>
      <c r="D246" s="28" t="s">
        <v>2074</v>
      </c>
      <c r="E246" s="28" t="s">
        <v>255</v>
      </c>
      <c r="F246" s="30" t="s">
        <v>95</v>
      </c>
      <c r="G246" s="136" t="s">
        <v>1637</v>
      </c>
      <c r="H246" s="136" t="s">
        <v>1639</v>
      </c>
      <c r="I246" s="136" t="s">
        <v>1988</v>
      </c>
      <c r="J246" s="136" t="s">
        <v>95</v>
      </c>
      <c r="K246" s="136" t="s">
        <v>1600</v>
      </c>
      <c r="L246" s="136" t="s">
        <v>1615</v>
      </c>
      <c r="N246" s="27">
        <v>22</v>
      </c>
      <c r="O246" s="83">
        <v>0.4</v>
      </c>
      <c r="P246" s="27" t="s">
        <v>87</v>
      </c>
      <c r="Q246" s="27" t="s">
        <v>2048</v>
      </c>
      <c r="R246" s="136" t="s">
        <v>1643</v>
      </c>
      <c r="S246" s="136" t="s">
        <v>2032</v>
      </c>
      <c r="T246" s="136" t="s">
        <v>2094</v>
      </c>
      <c r="U246" s="136">
        <v>30</v>
      </c>
      <c r="V246" s="136" t="s">
        <v>1087</v>
      </c>
      <c r="W246" s="29" t="s">
        <v>264</v>
      </c>
      <c r="X246" s="160">
        <v>10</v>
      </c>
      <c r="Y246" s="29"/>
      <c r="Z246" s="27" t="s">
        <v>265</v>
      </c>
      <c r="AA246" s="136" t="s">
        <v>1642</v>
      </c>
      <c r="AD246" s="136" t="s">
        <v>1647</v>
      </c>
      <c r="AE246" s="156">
        <v>49.07</v>
      </c>
      <c r="AF246" s="136">
        <v>16.7</v>
      </c>
    </row>
    <row r="247" spans="1:35" ht="225">
      <c r="A247" s="27" t="s">
        <v>248</v>
      </c>
      <c r="B247" s="27">
        <v>2021</v>
      </c>
      <c r="C247" s="28" t="s">
        <v>114</v>
      </c>
      <c r="D247" s="28" t="s">
        <v>2074</v>
      </c>
      <c r="E247" s="28" t="s">
        <v>255</v>
      </c>
      <c r="F247" s="30" t="s">
        <v>95</v>
      </c>
      <c r="G247" s="136" t="s">
        <v>1637</v>
      </c>
      <c r="H247" s="136" t="s">
        <v>1640</v>
      </c>
      <c r="I247" s="136" t="s">
        <v>1988</v>
      </c>
      <c r="J247" s="136" t="s">
        <v>95</v>
      </c>
      <c r="K247" s="136" t="s">
        <v>1600</v>
      </c>
      <c r="L247" s="136" t="s">
        <v>1615</v>
      </c>
      <c r="N247" s="27">
        <v>22</v>
      </c>
      <c r="O247" s="83">
        <v>0.4</v>
      </c>
      <c r="P247" s="27" t="s">
        <v>87</v>
      </c>
      <c r="Q247" s="27" t="s">
        <v>2048</v>
      </c>
      <c r="R247" s="136" t="s">
        <v>1643</v>
      </c>
      <c r="S247" s="136" t="s">
        <v>2032</v>
      </c>
      <c r="T247" s="136" t="s">
        <v>2094</v>
      </c>
      <c r="U247" s="136">
        <v>30</v>
      </c>
      <c r="V247" s="136" t="s">
        <v>1087</v>
      </c>
      <c r="W247" s="29" t="s">
        <v>264</v>
      </c>
      <c r="X247" s="160">
        <v>10</v>
      </c>
      <c r="Y247" s="29"/>
      <c r="Z247" s="27" t="s">
        <v>265</v>
      </c>
      <c r="AA247" s="136" t="s">
        <v>1642</v>
      </c>
      <c r="AD247" s="136" t="s">
        <v>1648</v>
      </c>
      <c r="AE247" s="156">
        <v>6.55</v>
      </c>
      <c r="AF247" s="136">
        <v>5.48</v>
      </c>
    </row>
    <row r="248" spans="1:35" ht="225">
      <c r="A248" s="27" t="s">
        <v>248</v>
      </c>
      <c r="B248" s="27">
        <v>2021</v>
      </c>
      <c r="C248" s="28" t="s">
        <v>114</v>
      </c>
      <c r="D248" s="28" t="s">
        <v>2074</v>
      </c>
      <c r="E248" s="28" t="s">
        <v>255</v>
      </c>
      <c r="F248" s="30" t="s">
        <v>95</v>
      </c>
      <c r="G248" s="136" t="s">
        <v>1637</v>
      </c>
      <c r="H248" s="136" t="s">
        <v>1641</v>
      </c>
      <c r="I248" s="136" t="s">
        <v>1988</v>
      </c>
      <c r="J248" s="136" t="s">
        <v>95</v>
      </c>
      <c r="K248" s="136" t="s">
        <v>1600</v>
      </c>
      <c r="L248" s="136" t="s">
        <v>1615</v>
      </c>
      <c r="N248" s="27">
        <v>22</v>
      </c>
      <c r="O248" s="83">
        <v>0.4</v>
      </c>
      <c r="P248" s="27" t="s">
        <v>87</v>
      </c>
      <c r="Q248" s="27" t="s">
        <v>2048</v>
      </c>
      <c r="R248" s="136" t="s">
        <v>1643</v>
      </c>
      <c r="S248" s="136" t="s">
        <v>2032</v>
      </c>
      <c r="T248" s="136" t="s">
        <v>2094</v>
      </c>
      <c r="U248" s="136">
        <v>30</v>
      </c>
      <c r="V248" s="136" t="s">
        <v>1087</v>
      </c>
      <c r="W248" s="29" t="s">
        <v>264</v>
      </c>
      <c r="X248" s="160">
        <v>10</v>
      </c>
      <c r="Y248" s="29" t="s">
        <v>2059</v>
      </c>
      <c r="Z248" s="27" t="s">
        <v>265</v>
      </c>
      <c r="AA248" s="136" t="s">
        <v>1642</v>
      </c>
      <c r="AD248" s="136" t="s">
        <v>1649</v>
      </c>
      <c r="AE248" s="156">
        <v>25.38</v>
      </c>
      <c r="AF248" s="136">
        <v>28.4</v>
      </c>
    </row>
    <row r="249" spans="1:35" ht="275">
      <c r="A249" s="27" t="s">
        <v>186</v>
      </c>
      <c r="B249" s="27">
        <v>2013</v>
      </c>
      <c r="C249" s="28" t="s">
        <v>187</v>
      </c>
      <c r="D249" s="27" t="s">
        <v>2038</v>
      </c>
      <c r="E249" s="27" t="s">
        <v>640</v>
      </c>
      <c r="F249" s="30" t="s">
        <v>95</v>
      </c>
      <c r="G249" s="136" t="s">
        <v>1637</v>
      </c>
      <c r="H249" s="136" t="s">
        <v>986</v>
      </c>
      <c r="I249" s="136" t="s">
        <v>294</v>
      </c>
      <c r="J249" s="136" t="s">
        <v>95</v>
      </c>
      <c r="K249" s="136" t="s">
        <v>1600</v>
      </c>
      <c r="L249" s="136" t="s">
        <v>1615</v>
      </c>
      <c r="N249" s="27">
        <v>22</v>
      </c>
      <c r="O249" s="163">
        <v>0.23499999999999999</v>
      </c>
      <c r="P249" s="27" t="s">
        <v>87</v>
      </c>
      <c r="Q249" s="27" t="s">
        <v>2048</v>
      </c>
      <c r="R249" s="136" t="s">
        <v>1643</v>
      </c>
      <c r="S249" s="136" t="s">
        <v>2020</v>
      </c>
      <c r="T249" s="136" t="s">
        <v>2093</v>
      </c>
      <c r="U249" s="136">
        <v>10</v>
      </c>
      <c r="V249" s="136" t="s">
        <v>1087</v>
      </c>
      <c r="W249" s="136" t="s">
        <v>1800</v>
      </c>
      <c r="X249" s="158">
        <v>10</v>
      </c>
      <c r="Z249" s="27" t="s">
        <v>638</v>
      </c>
      <c r="AA249" s="136" t="s">
        <v>538</v>
      </c>
      <c r="AB249" s="136" t="s">
        <v>1799</v>
      </c>
      <c r="AD249" s="136" t="s">
        <v>949</v>
      </c>
      <c r="AE249" s="156">
        <v>40.700000000000003</v>
      </c>
      <c r="AF249" s="136">
        <v>37.700000000000003</v>
      </c>
    </row>
    <row r="250" spans="1:35" ht="275">
      <c r="A250" s="27" t="s">
        <v>186</v>
      </c>
      <c r="B250" s="27">
        <v>2013</v>
      </c>
      <c r="C250" s="28" t="s">
        <v>187</v>
      </c>
      <c r="D250" s="27" t="s">
        <v>2038</v>
      </c>
      <c r="E250" s="27" t="s">
        <v>640</v>
      </c>
      <c r="F250" s="30" t="s">
        <v>95</v>
      </c>
      <c r="G250" s="136" t="s">
        <v>1637</v>
      </c>
      <c r="H250" s="136" t="s">
        <v>556</v>
      </c>
      <c r="I250" s="136" t="s">
        <v>109</v>
      </c>
      <c r="J250" s="136" t="s">
        <v>95</v>
      </c>
      <c r="K250" s="136" t="s">
        <v>1600</v>
      </c>
      <c r="L250" s="136" t="s">
        <v>1615</v>
      </c>
      <c r="N250" s="27">
        <v>22</v>
      </c>
      <c r="O250" s="163">
        <v>0.23499999999999999</v>
      </c>
      <c r="P250" s="27" t="s">
        <v>87</v>
      </c>
      <c r="Q250" s="27" t="s">
        <v>2048</v>
      </c>
      <c r="R250" s="136" t="s">
        <v>1643</v>
      </c>
      <c r="S250" s="136" t="s">
        <v>2020</v>
      </c>
      <c r="T250" s="136" t="s">
        <v>2093</v>
      </c>
      <c r="U250" s="136">
        <v>10</v>
      </c>
      <c r="V250" s="136" t="s">
        <v>1087</v>
      </c>
      <c r="W250" s="136" t="s">
        <v>1800</v>
      </c>
      <c r="X250" s="158">
        <v>10</v>
      </c>
      <c r="Z250" s="27" t="s">
        <v>638</v>
      </c>
      <c r="AA250" s="136" t="s">
        <v>538</v>
      </c>
      <c r="AB250" s="136" t="s">
        <v>1799</v>
      </c>
      <c r="AD250" s="136" t="s">
        <v>953</v>
      </c>
      <c r="AE250" s="156">
        <v>5.0999999999999996</v>
      </c>
      <c r="AF250" s="136">
        <v>5.4</v>
      </c>
    </row>
    <row r="251" spans="1:35" ht="275">
      <c r="A251" s="27" t="s">
        <v>186</v>
      </c>
      <c r="B251" s="27">
        <v>2013</v>
      </c>
      <c r="C251" s="28" t="s">
        <v>187</v>
      </c>
      <c r="D251" s="27" t="s">
        <v>2038</v>
      </c>
      <c r="E251" s="27" t="s">
        <v>640</v>
      </c>
      <c r="F251" s="30" t="s">
        <v>95</v>
      </c>
      <c r="G251" s="136" t="s">
        <v>1637</v>
      </c>
      <c r="H251" s="136" t="s">
        <v>643</v>
      </c>
      <c r="I251" s="136" t="s">
        <v>1988</v>
      </c>
      <c r="J251" s="136" t="s">
        <v>95</v>
      </c>
      <c r="K251" s="136" t="s">
        <v>1600</v>
      </c>
      <c r="L251" s="136" t="s">
        <v>1615</v>
      </c>
      <c r="N251" s="27">
        <v>22</v>
      </c>
      <c r="O251" s="163">
        <v>0.23499999999999999</v>
      </c>
      <c r="P251" s="27" t="s">
        <v>87</v>
      </c>
      <c r="Q251" s="27" t="s">
        <v>2048</v>
      </c>
      <c r="R251" s="136" t="s">
        <v>1643</v>
      </c>
      <c r="S251" s="136" t="s">
        <v>2020</v>
      </c>
      <c r="T251" s="136" t="s">
        <v>2093</v>
      </c>
      <c r="U251" s="136">
        <v>10</v>
      </c>
      <c r="V251" s="136" t="s">
        <v>1087</v>
      </c>
      <c r="W251" s="136" t="s">
        <v>1800</v>
      </c>
      <c r="X251" s="158">
        <v>10</v>
      </c>
      <c r="Z251" s="27" t="s">
        <v>638</v>
      </c>
      <c r="AA251" s="136" t="s">
        <v>538</v>
      </c>
      <c r="AB251" s="136" t="s">
        <v>1799</v>
      </c>
      <c r="AD251" s="136" t="s">
        <v>956</v>
      </c>
      <c r="AE251" s="156">
        <v>11.6</v>
      </c>
      <c r="AF251" s="136">
        <v>11.8</v>
      </c>
    </row>
    <row r="252" spans="1:35" ht="275">
      <c r="A252" s="27" t="s">
        <v>186</v>
      </c>
      <c r="B252" s="27">
        <v>2013</v>
      </c>
      <c r="C252" s="28" t="s">
        <v>187</v>
      </c>
      <c r="D252" s="27" t="s">
        <v>2038</v>
      </c>
      <c r="E252" s="27" t="s">
        <v>640</v>
      </c>
      <c r="F252" s="30" t="s">
        <v>95</v>
      </c>
      <c r="G252" s="136" t="s">
        <v>1637</v>
      </c>
      <c r="H252" s="136" t="s">
        <v>654</v>
      </c>
      <c r="I252" s="136" t="s">
        <v>1988</v>
      </c>
      <c r="J252" s="136" t="s">
        <v>95</v>
      </c>
      <c r="K252" s="136" t="s">
        <v>1600</v>
      </c>
      <c r="L252" s="136" t="s">
        <v>1615</v>
      </c>
      <c r="N252" s="27">
        <v>22</v>
      </c>
      <c r="O252" s="163">
        <v>0.23499999999999999</v>
      </c>
      <c r="P252" s="27" t="s">
        <v>87</v>
      </c>
      <c r="Q252" s="27" t="s">
        <v>2048</v>
      </c>
      <c r="R252" s="136" t="s">
        <v>1643</v>
      </c>
      <c r="S252" s="136" t="s">
        <v>2020</v>
      </c>
      <c r="T252" s="136" t="s">
        <v>2093</v>
      </c>
      <c r="U252" s="136">
        <v>10</v>
      </c>
      <c r="V252" s="136" t="s">
        <v>1087</v>
      </c>
      <c r="W252" s="136" t="s">
        <v>1800</v>
      </c>
      <c r="X252" s="158">
        <v>10</v>
      </c>
      <c r="Z252" s="27" t="s">
        <v>638</v>
      </c>
      <c r="AA252" s="136" t="s">
        <v>538</v>
      </c>
      <c r="AB252" s="136" t="s">
        <v>1799</v>
      </c>
      <c r="AD252" s="136" t="s">
        <v>960</v>
      </c>
      <c r="AE252" s="156">
        <v>21.7</v>
      </c>
      <c r="AF252" s="136">
        <v>23.9</v>
      </c>
    </row>
    <row r="253" spans="1:35" ht="275">
      <c r="A253" s="27" t="s">
        <v>186</v>
      </c>
      <c r="B253" s="27">
        <v>2013</v>
      </c>
      <c r="C253" s="28" t="s">
        <v>187</v>
      </c>
      <c r="D253" s="27" t="s">
        <v>2038</v>
      </c>
      <c r="E253" s="27" t="s">
        <v>640</v>
      </c>
      <c r="F253" s="30" t="s">
        <v>95</v>
      </c>
      <c r="G253" s="136" t="s">
        <v>1637</v>
      </c>
      <c r="H253" s="136" t="s">
        <v>2041</v>
      </c>
      <c r="I253" s="136" t="s">
        <v>1978</v>
      </c>
      <c r="J253" s="136" t="s">
        <v>95</v>
      </c>
      <c r="K253" s="136" t="s">
        <v>1600</v>
      </c>
      <c r="L253" s="136" t="s">
        <v>1615</v>
      </c>
      <c r="N253" s="27">
        <v>22</v>
      </c>
      <c r="O253" s="163">
        <v>0.23499999999999999</v>
      </c>
      <c r="P253" s="27" t="s">
        <v>87</v>
      </c>
      <c r="Q253" s="27" t="s">
        <v>2048</v>
      </c>
      <c r="R253" s="136" t="s">
        <v>1643</v>
      </c>
      <c r="S253" s="136" t="s">
        <v>2020</v>
      </c>
      <c r="T253" s="136" t="s">
        <v>2093</v>
      </c>
      <c r="U253" s="136">
        <v>10</v>
      </c>
      <c r="V253" s="136" t="s">
        <v>1087</v>
      </c>
      <c r="W253" s="136" t="s">
        <v>1800</v>
      </c>
      <c r="X253" s="158">
        <v>10</v>
      </c>
      <c r="Z253" s="27" t="s">
        <v>638</v>
      </c>
      <c r="AA253" s="136" t="s">
        <v>538</v>
      </c>
      <c r="AB253" s="136" t="s">
        <v>1799</v>
      </c>
      <c r="AD253" s="136" t="s">
        <v>963</v>
      </c>
      <c r="AE253" s="156">
        <v>3.8</v>
      </c>
      <c r="AF253" s="136">
        <v>2.5</v>
      </c>
    </row>
    <row r="254" spans="1:35" ht="275">
      <c r="A254" s="27" t="s">
        <v>186</v>
      </c>
      <c r="B254" s="27">
        <v>2013</v>
      </c>
      <c r="C254" s="28" t="s">
        <v>187</v>
      </c>
      <c r="D254" s="27" t="s">
        <v>2038</v>
      </c>
      <c r="E254" s="27" t="s">
        <v>640</v>
      </c>
      <c r="F254" s="30" t="s">
        <v>95</v>
      </c>
      <c r="G254" s="136" t="s">
        <v>1637</v>
      </c>
      <c r="H254" s="136" t="s">
        <v>662</v>
      </c>
      <c r="I254" s="136" t="s">
        <v>1988</v>
      </c>
      <c r="J254" s="136" t="s">
        <v>95</v>
      </c>
      <c r="K254" s="136" t="s">
        <v>1600</v>
      </c>
      <c r="L254" s="136" t="s">
        <v>1615</v>
      </c>
      <c r="N254" s="27">
        <v>22</v>
      </c>
      <c r="O254" s="163">
        <v>0.23499999999999999</v>
      </c>
      <c r="P254" s="27" t="s">
        <v>87</v>
      </c>
      <c r="Q254" s="27" t="s">
        <v>2048</v>
      </c>
      <c r="R254" s="136" t="s">
        <v>1643</v>
      </c>
      <c r="S254" s="136" t="s">
        <v>2020</v>
      </c>
      <c r="T254" s="136" t="s">
        <v>2093</v>
      </c>
      <c r="U254" s="136">
        <v>10</v>
      </c>
      <c r="V254" s="136" t="s">
        <v>1087</v>
      </c>
      <c r="W254" s="136" t="s">
        <v>1800</v>
      </c>
      <c r="X254" s="158">
        <v>10</v>
      </c>
      <c r="Z254" s="27" t="s">
        <v>638</v>
      </c>
      <c r="AA254" s="136" t="s">
        <v>538</v>
      </c>
      <c r="AB254" s="136" t="s">
        <v>1799</v>
      </c>
      <c r="AD254" s="136" t="s">
        <v>966</v>
      </c>
      <c r="AE254" s="156">
        <v>7.3</v>
      </c>
      <c r="AF254" s="136">
        <v>10.6</v>
      </c>
    </row>
    <row r="255" spans="1:35" ht="275">
      <c r="A255" s="27" t="s">
        <v>186</v>
      </c>
      <c r="B255" s="27">
        <v>2013</v>
      </c>
      <c r="C255" s="28" t="s">
        <v>187</v>
      </c>
      <c r="D255" s="27" t="s">
        <v>2038</v>
      </c>
      <c r="E255" s="27" t="s">
        <v>640</v>
      </c>
      <c r="F255" s="30" t="s">
        <v>95</v>
      </c>
      <c r="G255" s="136" t="s">
        <v>1637</v>
      </c>
      <c r="H255" s="136" t="s">
        <v>987</v>
      </c>
      <c r="I255" s="136" t="s">
        <v>1985</v>
      </c>
      <c r="J255" s="136" t="s">
        <v>87</v>
      </c>
      <c r="K255" s="136" t="s">
        <v>1600</v>
      </c>
      <c r="L255" s="136" t="s">
        <v>1615</v>
      </c>
      <c r="N255" s="27">
        <v>22</v>
      </c>
      <c r="O255" s="163">
        <v>0.23499999999999999</v>
      </c>
      <c r="P255" s="27" t="s">
        <v>87</v>
      </c>
      <c r="Q255" s="27" t="s">
        <v>2048</v>
      </c>
      <c r="R255" s="136" t="s">
        <v>1643</v>
      </c>
      <c r="S255" s="136" t="s">
        <v>2020</v>
      </c>
      <c r="T255" s="136" t="s">
        <v>2093</v>
      </c>
      <c r="U255" s="136">
        <v>10</v>
      </c>
      <c r="V255" s="136" t="s">
        <v>1087</v>
      </c>
      <c r="W255" s="136" t="s">
        <v>1800</v>
      </c>
      <c r="X255" s="158">
        <v>10</v>
      </c>
      <c r="Z255" s="27" t="s">
        <v>638</v>
      </c>
      <c r="AA255" s="136" t="s">
        <v>538</v>
      </c>
      <c r="AB255" s="136" t="s">
        <v>1799</v>
      </c>
      <c r="AD255" s="136" t="s">
        <v>971</v>
      </c>
      <c r="AE255" s="156">
        <v>6.8</v>
      </c>
      <c r="AF255" s="136">
        <v>7</v>
      </c>
    </row>
    <row r="256" spans="1:35" ht="275">
      <c r="A256" s="27" t="s">
        <v>186</v>
      </c>
      <c r="B256" s="27">
        <v>2013</v>
      </c>
      <c r="C256" s="28" t="s">
        <v>187</v>
      </c>
      <c r="D256" s="27" t="s">
        <v>2038</v>
      </c>
      <c r="E256" s="27" t="s">
        <v>640</v>
      </c>
      <c r="F256" s="30" t="s">
        <v>95</v>
      </c>
      <c r="G256" s="136" t="s">
        <v>1637</v>
      </c>
      <c r="H256" s="136" t="s">
        <v>988</v>
      </c>
      <c r="I256" s="136" t="s">
        <v>1985</v>
      </c>
      <c r="J256" s="136" t="s">
        <v>87</v>
      </c>
      <c r="K256" s="136" t="s">
        <v>1600</v>
      </c>
      <c r="L256" s="136" t="s">
        <v>1615</v>
      </c>
      <c r="N256" s="27">
        <v>22</v>
      </c>
      <c r="O256" s="163">
        <v>0.23499999999999999</v>
      </c>
      <c r="P256" s="27" t="s">
        <v>87</v>
      </c>
      <c r="Q256" s="27" t="s">
        <v>2048</v>
      </c>
      <c r="R256" s="136" t="s">
        <v>1643</v>
      </c>
      <c r="S256" s="136" t="s">
        <v>2020</v>
      </c>
      <c r="T256" s="136" t="s">
        <v>2093</v>
      </c>
      <c r="U256" s="136">
        <v>10</v>
      </c>
      <c r="V256" s="136" t="s">
        <v>1087</v>
      </c>
      <c r="W256" s="136" t="s">
        <v>1800</v>
      </c>
      <c r="X256" s="158">
        <v>10</v>
      </c>
      <c r="Z256" s="27" t="s">
        <v>638</v>
      </c>
      <c r="AA256" s="136" t="s">
        <v>538</v>
      </c>
      <c r="AB256" s="136" t="s">
        <v>1799</v>
      </c>
      <c r="AD256" s="136" t="s">
        <v>975</v>
      </c>
      <c r="AE256" s="156">
        <v>0.37</v>
      </c>
      <c r="AF256" s="136">
        <v>0.28000000000000003</v>
      </c>
    </row>
    <row r="257" spans="1:32" ht="275">
      <c r="A257" s="27" t="s">
        <v>186</v>
      </c>
      <c r="B257" s="27">
        <v>2013</v>
      </c>
      <c r="C257" s="28" t="s">
        <v>187</v>
      </c>
      <c r="D257" s="27" t="s">
        <v>2038</v>
      </c>
      <c r="E257" s="27" t="s">
        <v>640</v>
      </c>
      <c r="F257" s="30" t="s">
        <v>95</v>
      </c>
      <c r="G257" s="136" t="s">
        <v>1637</v>
      </c>
      <c r="H257" s="136" t="s">
        <v>989</v>
      </c>
      <c r="I257" s="136" t="s">
        <v>1681</v>
      </c>
      <c r="J257" s="136" t="s">
        <v>87</v>
      </c>
      <c r="K257" s="136" t="s">
        <v>1600</v>
      </c>
      <c r="L257" s="136" t="s">
        <v>1615</v>
      </c>
      <c r="N257" s="27">
        <v>22</v>
      </c>
      <c r="O257" s="163">
        <v>0.23499999999999999</v>
      </c>
      <c r="P257" s="27" t="s">
        <v>87</v>
      </c>
      <c r="Q257" s="27" t="s">
        <v>2048</v>
      </c>
      <c r="R257" s="136" t="s">
        <v>1643</v>
      </c>
      <c r="S257" s="136" t="s">
        <v>2020</v>
      </c>
      <c r="T257" s="136" t="s">
        <v>2093</v>
      </c>
      <c r="U257" s="136">
        <v>10</v>
      </c>
      <c r="V257" s="136" t="s">
        <v>1087</v>
      </c>
      <c r="W257" s="136" t="s">
        <v>1800</v>
      </c>
      <c r="X257" s="158">
        <v>10</v>
      </c>
      <c r="Z257" s="27" t="s">
        <v>638</v>
      </c>
      <c r="AA257" s="136" t="s">
        <v>538</v>
      </c>
      <c r="AB257" s="136" t="s">
        <v>1799</v>
      </c>
      <c r="AD257" s="136" t="s">
        <v>979</v>
      </c>
      <c r="AE257" s="156">
        <v>0.05</v>
      </c>
      <c r="AF257" s="136">
        <v>0.04</v>
      </c>
    </row>
    <row r="258" spans="1:32" ht="275">
      <c r="A258" s="27" t="s">
        <v>186</v>
      </c>
      <c r="B258" s="27">
        <v>2013</v>
      </c>
      <c r="C258" s="28" t="s">
        <v>187</v>
      </c>
      <c r="D258" s="27" t="s">
        <v>2038</v>
      </c>
      <c r="E258" s="27" t="s">
        <v>640</v>
      </c>
      <c r="F258" s="30" t="s">
        <v>95</v>
      </c>
      <c r="G258" s="136" t="s">
        <v>1637</v>
      </c>
      <c r="H258" s="136" t="s">
        <v>986</v>
      </c>
      <c r="I258" s="136" t="s">
        <v>294</v>
      </c>
      <c r="J258" s="136" t="s">
        <v>95</v>
      </c>
      <c r="K258" s="136" t="s">
        <v>1600</v>
      </c>
      <c r="L258" s="136" t="s">
        <v>1615</v>
      </c>
      <c r="N258" s="27">
        <v>22</v>
      </c>
      <c r="O258" s="163">
        <v>0.52500000000000002</v>
      </c>
      <c r="P258" s="27" t="s">
        <v>87</v>
      </c>
      <c r="Q258" s="27" t="s">
        <v>2048</v>
      </c>
      <c r="R258" s="136" t="s">
        <v>1643</v>
      </c>
      <c r="S258" s="136" t="s">
        <v>2020</v>
      </c>
      <c r="T258" s="136" t="s">
        <v>2093</v>
      </c>
      <c r="U258" s="136">
        <v>10</v>
      </c>
      <c r="V258" s="136" t="s">
        <v>1087</v>
      </c>
      <c r="W258" s="136" t="s">
        <v>1800</v>
      </c>
      <c r="X258" s="158">
        <v>10</v>
      </c>
      <c r="Z258" s="27" t="s">
        <v>638</v>
      </c>
      <c r="AA258" s="136" t="s">
        <v>538</v>
      </c>
      <c r="AB258" s="136" t="s">
        <v>1799</v>
      </c>
      <c r="AD258" s="136" t="s">
        <v>991</v>
      </c>
      <c r="AE258" s="156">
        <v>53.3</v>
      </c>
      <c r="AF258" s="136">
        <v>27.5</v>
      </c>
    </row>
    <row r="259" spans="1:32" ht="275">
      <c r="A259" s="27" t="s">
        <v>186</v>
      </c>
      <c r="B259" s="27">
        <v>2013</v>
      </c>
      <c r="C259" s="28" t="s">
        <v>187</v>
      </c>
      <c r="D259" s="27" t="s">
        <v>2038</v>
      </c>
      <c r="E259" s="27" t="s">
        <v>640</v>
      </c>
      <c r="F259" s="30" t="s">
        <v>95</v>
      </c>
      <c r="G259" s="136" t="s">
        <v>1637</v>
      </c>
      <c r="H259" s="136" t="s">
        <v>556</v>
      </c>
      <c r="I259" s="136" t="s">
        <v>109</v>
      </c>
      <c r="J259" s="136" t="s">
        <v>95</v>
      </c>
      <c r="K259" s="136" t="s">
        <v>1600</v>
      </c>
      <c r="L259" s="136" t="s">
        <v>1615</v>
      </c>
      <c r="N259" s="27">
        <v>22</v>
      </c>
      <c r="O259" s="163">
        <v>0.52500000000000002</v>
      </c>
      <c r="P259" s="27" t="s">
        <v>87</v>
      </c>
      <c r="Q259" s="27" t="s">
        <v>2048</v>
      </c>
      <c r="R259" s="136" t="s">
        <v>1643</v>
      </c>
      <c r="S259" s="136" t="s">
        <v>2020</v>
      </c>
      <c r="T259" s="136" t="s">
        <v>2093</v>
      </c>
      <c r="U259" s="136">
        <v>10</v>
      </c>
      <c r="V259" s="136" t="s">
        <v>1087</v>
      </c>
      <c r="W259" s="136" t="s">
        <v>1800</v>
      </c>
      <c r="X259" s="158">
        <v>10</v>
      </c>
      <c r="Z259" s="27" t="s">
        <v>638</v>
      </c>
      <c r="AA259" s="136" t="s">
        <v>538</v>
      </c>
      <c r="AB259" s="136" t="s">
        <v>1799</v>
      </c>
      <c r="AD259" s="136" t="s">
        <v>1801</v>
      </c>
      <c r="AE259" s="156">
        <v>78.599999999999994</v>
      </c>
      <c r="AF259" s="136">
        <v>27.1</v>
      </c>
    </row>
    <row r="260" spans="1:32" ht="275">
      <c r="A260" s="27" t="s">
        <v>186</v>
      </c>
      <c r="B260" s="27">
        <v>2013</v>
      </c>
      <c r="C260" s="28" t="s">
        <v>187</v>
      </c>
      <c r="D260" s="27" t="s">
        <v>2038</v>
      </c>
      <c r="E260" s="27" t="s">
        <v>640</v>
      </c>
      <c r="F260" s="30" t="s">
        <v>95</v>
      </c>
      <c r="G260" s="136" t="s">
        <v>1637</v>
      </c>
      <c r="H260" s="136" t="s">
        <v>643</v>
      </c>
      <c r="I260" s="136" t="s">
        <v>1988</v>
      </c>
      <c r="J260" s="136" t="s">
        <v>95</v>
      </c>
      <c r="K260" s="136" t="s">
        <v>1600</v>
      </c>
      <c r="L260" s="136" t="s">
        <v>1615</v>
      </c>
      <c r="N260" s="27">
        <v>22</v>
      </c>
      <c r="O260" s="163">
        <v>0.52500000000000002</v>
      </c>
      <c r="P260" s="27" t="s">
        <v>87</v>
      </c>
      <c r="Q260" s="27" t="s">
        <v>2048</v>
      </c>
      <c r="R260" s="136" t="s">
        <v>1643</v>
      </c>
      <c r="S260" s="136" t="s">
        <v>2020</v>
      </c>
      <c r="T260" s="136" t="s">
        <v>2093</v>
      </c>
      <c r="U260" s="136">
        <v>10</v>
      </c>
      <c r="V260" s="136" t="s">
        <v>1087</v>
      </c>
      <c r="W260" s="136" t="s">
        <v>1800</v>
      </c>
      <c r="X260" s="158">
        <v>10</v>
      </c>
      <c r="Z260" s="27" t="s">
        <v>638</v>
      </c>
      <c r="AA260" s="136" t="s">
        <v>538</v>
      </c>
      <c r="AB260" s="136" t="s">
        <v>1799</v>
      </c>
      <c r="AD260" s="136" t="s">
        <v>1802</v>
      </c>
      <c r="AE260" s="156">
        <v>60.7</v>
      </c>
      <c r="AF260" s="136">
        <v>45.4</v>
      </c>
    </row>
    <row r="261" spans="1:32" ht="275">
      <c r="A261" s="27" t="s">
        <v>186</v>
      </c>
      <c r="B261" s="27">
        <v>2013</v>
      </c>
      <c r="C261" s="28" t="s">
        <v>187</v>
      </c>
      <c r="D261" s="27" t="s">
        <v>2038</v>
      </c>
      <c r="E261" s="27" t="s">
        <v>640</v>
      </c>
      <c r="F261" s="30" t="s">
        <v>95</v>
      </c>
      <c r="G261" s="136" t="s">
        <v>1637</v>
      </c>
      <c r="H261" s="136" t="s">
        <v>654</v>
      </c>
      <c r="I261" s="136" t="s">
        <v>1988</v>
      </c>
      <c r="J261" s="136" t="s">
        <v>95</v>
      </c>
      <c r="K261" s="136" t="s">
        <v>1600</v>
      </c>
      <c r="L261" s="136" t="s">
        <v>1615</v>
      </c>
      <c r="N261" s="27">
        <v>22</v>
      </c>
      <c r="O261" s="163">
        <v>0.52500000000000002</v>
      </c>
      <c r="P261" s="27" t="s">
        <v>87</v>
      </c>
      <c r="Q261" s="27" t="s">
        <v>2048</v>
      </c>
      <c r="R261" s="136" t="s">
        <v>1643</v>
      </c>
      <c r="S261" s="136" t="s">
        <v>2020</v>
      </c>
      <c r="T261" s="136" t="s">
        <v>2093</v>
      </c>
      <c r="U261" s="136">
        <v>10</v>
      </c>
      <c r="V261" s="136" t="s">
        <v>1087</v>
      </c>
      <c r="W261" s="136" t="s">
        <v>1800</v>
      </c>
      <c r="X261" s="158">
        <v>10</v>
      </c>
      <c r="Z261" s="27" t="s">
        <v>638</v>
      </c>
      <c r="AA261" s="136" t="s">
        <v>538</v>
      </c>
      <c r="AB261" s="136" t="s">
        <v>1799</v>
      </c>
      <c r="AD261" s="136" t="s">
        <v>1003</v>
      </c>
      <c r="AE261" s="156">
        <v>27.4</v>
      </c>
      <c r="AF261" s="136">
        <v>30.2</v>
      </c>
    </row>
    <row r="262" spans="1:32" ht="275">
      <c r="A262" s="27" t="s">
        <v>186</v>
      </c>
      <c r="B262" s="27">
        <v>2013</v>
      </c>
      <c r="C262" s="28" t="s">
        <v>187</v>
      </c>
      <c r="D262" s="27" t="s">
        <v>2038</v>
      </c>
      <c r="E262" s="27" t="s">
        <v>640</v>
      </c>
      <c r="F262" s="30" t="s">
        <v>95</v>
      </c>
      <c r="G262" s="136" t="s">
        <v>1637</v>
      </c>
      <c r="H262" s="136" t="s">
        <v>2041</v>
      </c>
      <c r="I262" s="136" t="s">
        <v>1978</v>
      </c>
      <c r="J262" s="136" t="s">
        <v>95</v>
      </c>
      <c r="K262" s="136" t="s">
        <v>1600</v>
      </c>
      <c r="L262" s="136" t="s">
        <v>1615</v>
      </c>
      <c r="N262" s="27">
        <v>22</v>
      </c>
      <c r="O262" s="163">
        <v>0.52500000000000002</v>
      </c>
      <c r="P262" s="27" t="s">
        <v>87</v>
      </c>
      <c r="Q262" s="27" t="s">
        <v>2048</v>
      </c>
      <c r="R262" s="136" t="s">
        <v>1643</v>
      </c>
      <c r="S262" s="136" t="s">
        <v>2020</v>
      </c>
      <c r="T262" s="136" t="s">
        <v>2093</v>
      </c>
      <c r="U262" s="136">
        <v>10</v>
      </c>
      <c r="V262" s="136" t="s">
        <v>1087</v>
      </c>
      <c r="W262" s="136" t="s">
        <v>1800</v>
      </c>
      <c r="X262" s="158">
        <v>10</v>
      </c>
      <c r="Z262" s="27" t="s">
        <v>638</v>
      </c>
      <c r="AA262" s="136" t="s">
        <v>538</v>
      </c>
      <c r="AB262" s="136" t="s">
        <v>1799</v>
      </c>
      <c r="AD262" s="136" t="s">
        <v>1007</v>
      </c>
      <c r="AE262" s="156">
        <v>54.1</v>
      </c>
      <c r="AF262" s="136">
        <v>23.5</v>
      </c>
    </row>
    <row r="263" spans="1:32" ht="275">
      <c r="A263" s="27" t="s">
        <v>186</v>
      </c>
      <c r="B263" s="27">
        <v>2013</v>
      </c>
      <c r="C263" s="28" t="s">
        <v>187</v>
      </c>
      <c r="D263" s="27" t="s">
        <v>2038</v>
      </c>
      <c r="E263" s="27" t="s">
        <v>640</v>
      </c>
      <c r="F263" s="30" t="s">
        <v>95</v>
      </c>
      <c r="G263" s="136" t="s">
        <v>1637</v>
      </c>
      <c r="H263" s="136" t="s">
        <v>662</v>
      </c>
      <c r="I263" s="136" t="s">
        <v>1988</v>
      </c>
      <c r="J263" s="136" t="s">
        <v>95</v>
      </c>
      <c r="K263" s="136" t="s">
        <v>1600</v>
      </c>
      <c r="L263" s="136" t="s">
        <v>1615</v>
      </c>
      <c r="N263" s="27">
        <v>22</v>
      </c>
      <c r="O263" s="163">
        <v>0.52500000000000002</v>
      </c>
      <c r="P263" s="27" t="s">
        <v>87</v>
      </c>
      <c r="Q263" s="27" t="s">
        <v>2048</v>
      </c>
      <c r="R263" s="136" t="s">
        <v>1643</v>
      </c>
      <c r="S263" s="136" t="s">
        <v>2020</v>
      </c>
      <c r="T263" s="136" t="s">
        <v>2093</v>
      </c>
      <c r="U263" s="136">
        <v>10</v>
      </c>
      <c r="V263" s="136" t="s">
        <v>1087</v>
      </c>
      <c r="W263" s="136" t="s">
        <v>1800</v>
      </c>
      <c r="X263" s="158">
        <v>10</v>
      </c>
      <c r="Z263" s="27" t="s">
        <v>638</v>
      </c>
      <c r="AA263" s="136" t="s">
        <v>538</v>
      </c>
      <c r="AB263" s="136" t="s">
        <v>1799</v>
      </c>
      <c r="AD263" s="136" t="s">
        <v>1011</v>
      </c>
      <c r="AE263" s="156">
        <v>36.5</v>
      </c>
      <c r="AF263" s="136">
        <v>39.299999999999997</v>
      </c>
    </row>
    <row r="264" spans="1:32" ht="275">
      <c r="A264" s="27" t="s">
        <v>186</v>
      </c>
      <c r="B264" s="27">
        <v>2013</v>
      </c>
      <c r="C264" s="28" t="s">
        <v>187</v>
      </c>
      <c r="D264" s="27" t="s">
        <v>2038</v>
      </c>
      <c r="E264" s="27" t="s">
        <v>640</v>
      </c>
      <c r="F264" s="30" t="s">
        <v>95</v>
      </c>
      <c r="G264" s="136" t="s">
        <v>1637</v>
      </c>
      <c r="H264" s="136" t="s">
        <v>987</v>
      </c>
      <c r="I264" s="136" t="s">
        <v>1985</v>
      </c>
      <c r="J264" s="136" t="s">
        <v>87</v>
      </c>
      <c r="K264" s="136" t="s">
        <v>1600</v>
      </c>
      <c r="L264" s="136" t="s">
        <v>1615</v>
      </c>
      <c r="N264" s="27">
        <v>22</v>
      </c>
      <c r="O264" s="163">
        <v>0.52500000000000002</v>
      </c>
      <c r="P264" s="27" t="s">
        <v>87</v>
      </c>
      <c r="Q264" s="27" t="s">
        <v>2048</v>
      </c>
      <c r="R264" s="136" t="s">
        <v>1643</v>
      </c>
      <c r="S264" s="136" t="s">
        <v>2020</v>
      </c>
      <c r="T264" s="136" t="s">
        <v>2093</v>
      </c>
      <c r="U264" s="136">
        <v>10</v>
      </c>
      <c r="V264" s="136" t="s">
        <v>1087</v>
      </c>
      <c r="W264" s="136" t="s">
        <v>1800</v>
      </c>
      <c r="X264" s="158">
        <v>10</v>
      </c>
      <c r="Z264" s="27" t="s">
        <v>638</v>
      </c>
      <c r="AA264" s="136" t="s">
        <v>538</v>
      </c>
      <c r="AB264" s="136" t="s">
        <v>1799</v>
      </c>
      <c r="AD264" s="136" t="s">
        <v>1015</v>
      </c>
      <c r="AE264" s="156">
        <v>13.4</v>
      </c>
      <c r="AF264" s="136">
        <v>11.7</v>
      </c>
    </row>
    <row r="265" spans="1:32" ht="275">
      <c r="A265" s="27" t="s">
        <v>186</v>
      </c>
      <c r="B265" s="27">
        <v>2013</v>
      </c>
      <c r="C265" s="28" t="s">
        <v>187</v>
      </c>
      <c r="D265" s="27" t="s">
        <v>2038</v>
      </c>
      <c r="E265" s="27" t="s">
        <v>640</v>
      </c>
      <c r="F265" s="30" t="s">
        <v>95</v>
      </c>
      <c r="G265" s="136" t="s">
        <v>1637</v>
      </c>
      <c r="H265" s="136" t="s">
        <v>988</v>
      </c>
      <c r="I265" s="136" t="s">
        <v>1985</v>
      </c>
      <c r="J265" s="136" t="s">
        <v>87</v>
      </c>
      <c r="K265" s="136" t="s">
        <v>1600</v>
      </c>
      <c r="L265" s="136" t="s">
        <v>1615</v>
      </c>
      <c r="N265" s="27">
        <v>22</v>
      </c>
      <c r="O265" s="163">
        <v>0.52500000000000002</v>
      </c>
      <c r="P265" s="27" t="s">
        <v>87</v>
      </c>
      <c r="Q265" s="27" t="s">
        <v>2048</v>
      </c>
      <c r="R265" s="136" t="s">
        <v>1643</v>
      </c>
      <c r="S265" s="136" t="s">
        <v>2020</v>
      </c>
      <c r="T265" s="136" t="s">
        <v>2093</v>
      </c>
      <c r="U265" s="136">
        <v>10</v>
      </c>
      <c r="V265" s="136" t="s">
        <v>1087</v>
      </c>
      <c r="W265" s="136" t="s">
        <v>1800</v>
      </c>
      <c r="X265" s="158">
        <v>10</v>
      </c>
      <c r="Z265" s="27" t="s">
        <v>638</v>
      </c>
      <c r="AA265" s="136" t="s">
        <v>538</v>
      </c>
      <c r="AB265" s="136" t="s">
        <v>1799</v>
      </c>
      <c r="AD265" s="136" t="s">
        <v>1019</v>
      </c>
      <c r="AE265" s="156">
        <v>0.7</v>
      </c>
      <c r="AF265" s="136">
        <v>0.8</v>
      </c>
    </row>
    <row r="266" spans="1:32" ht="275">
      <c r="A266" s="27" t="s">
        <v>186</v>
      </c>
      <c r="B266" s="27">
        <v>2013</v>
      </c>
      <c r="C266" s="28" t="s">
        <v>187</v>
      </c>
      <c r="D266" s="27" t="s">
        <v>2038</v>
      </c>
      <c r="E266" s="27" t="s">
        <v>640</v>
      </c>
      <c r="F266" s="30" t="s">
        <v>95</v>
      </c>
      <c r="G266" s="136" t="s">
        <v>1637</v>
      </c>
      <c r="H266" s="136" t="s">
        <v>989</v>
      </c>
      <c r="I266" s="136" t="s">
        <v>1681</v>
      </c>
      <c r="J266" s="136" t="s">
        <v>87</v>
      </c>
      <c r="K266" s="136" t="s">
        <v>1600</v>
      </c>
      <c r="L266" s="136" t="s">
        <v>1615</v>
      </c>
      <c r="N266" s="27">
        <v>22</v>
      </c>
      <c r="O266" s="163">
        <v>0.52500000000000002</v>
      </c>
      <c r="P266" s="27" t="s">
        <v>87</v>
      </c>
      <c r="Q266" s="27" t="s">
        <v>2048</v>
      </c>
      <c r="R266" s="136" t="s">
        <v>1643</v>
      </c>
      <c r="S266" s="136" t="s">
        <v>2020</v>
      </c>
      <c r="T266" s="136" t="s">
        <v>2093</v>
      </c>
      <c r="U266" s="136">
        <v>10</v>
      </c>
      <c r="V266" s="136" t="s">
        <v>1087</v>
      </c>
      <c r="W266" s="136" t="s">
        <v>1800</v>
      </c>
      <c r="X266" s="158">
        <v>10</v>
      </c>
      <c r="Z266" s="27" t="s">
        <v>638</v>
      </c>
      <c r="AA266" s="136" t="s">
        <v>538</v>
      </c>
      <c r="AB266" s="136" t="s">
        <v>1799</v>
      </c>
      <c r="AD266" s="136" t="s">
        <v>1023</v>
      </c>
      <c r="AE266" s="156">
        <v>0.1</v>
      </c>
      <c r="AF266" s="156">
        <v>0.3</v>
      </c>
    </row>
    <row r="267" spans="1:32" ht="275">
      <c r="A267" s="27" t="s">
        <v>186</v>
      </c>
      <c r="B267" s="27">
        <v>2013</v>
      </c>
      <c r="C267" s="28" t="s">
        <v>187</v>
      </c>
      <c r="D267" s="27" t="s">
        <v>2037</v>
      </c>
      <c r="E267" s="27" t="s">
        <v>2033</v>
      </c>
      <c r="F267" s="30" t="s">
        <v>95</v>
      </c>
      <c r="G267" s="136" t="s">
        <v>1637</v>
      </c>
      <c r="H267" s="136" t="s">
        <v>986</v>
      </c>
      <c r="I267" s="136" t="s">
        <v>294</v>
      </c>
      <c r="J267" s="136" t="s">
        <v>95</v>
      </c>
      <c r="K267" s="136" t="s">
        <v>1600</v>
      </c>
      <c r="L267" s="136" t="s">
        <v>1615</v>
      </c>
      <c r="N267" s="27">
        <v>22</v>
      </c>
      <c r="O267" s="163">
        <v>0.23499999999999999</v>
      </c>
      <c r="P267" s="27" t="s">
        <v>87</v>
      </c>
      <c r="Q267" s="27" t="s">
        <v>2048</v>
      </c>
      <c r="R267" s="136" t="s">
        <v>1643</v>
      </c>
      <c r="S267" s="136" t="s">
        <v>2020</v>
      </c>
      <c r="T267" s="136" t="s">
        <v>2093</v>
      </c>
      <c r="U267" s="136">
        <v>10</v>
      </c>
      <c r="V267" s="136" t="s">
        <v>1087</v>
      </c>
      <c r="W267" s="136" t="s">
        <v>1800</v>
      </c>
      <c r="X267" s="158">
        <v>10</v>
      </c>
      <c r="Z267" s="27" t="s">
        <v>638</v>
      </c>
      <c r="AA267" s="136" t="s">
        <v>538</v>
      </c>
      <c r="AB267" s="136" t="s">
        <v>1799</v>
      </c>
      <c r="AD267" s="136" t="s">
        <v>950</v>
      </c>
      <c r="AE267" s="156">
        <v>3.4</v>
      </c>
      <c r="AF267" s="136">
        <v>2.5</v>
      </c>
    </row>
    <row r="268" spans="1:32" ht="275">
      <c r="A268" s="27" t="s">
        <v>186</v>
      </c>
      <c r="B268" s="27">
        <v>2013</v>
      </c>
      <c r="C268" s="28" t="s">
        <v>187</v>
      </c>
      <c r="D268" s="27" t="s">
        <v>2037</v>
      </c>
      <c r="E268" s="27" t="s">
        <v>2033</v>
      </c>
      <c r="F268" s="30" t="s">
        <v>95</v>
      </c>
      <c r="G268" s="136" t="s">
        <v>1637</v>
      </c>
      <c r="H268" s="136" t="s">
        <v>556</v>
      </c>
      <c r="I268" s="136" t="s">
        <v>109</v>
      </c>
      <c r="J268" s="136" t="s">
        <v>95</v>
      </c>
      <c r="K268" s="136" t="s">
        <v>1600</v>
      </c>
      <c r="L268" s="136" t="s">
        <v>1615</v>
      </c>
      <c r="N268" s="27">
        <v>22</v>
      </c>
      <c r="O268" s="163">
        <v>0.23499999999999999</v>
      </c>
      <c r="P268" s="27" t="s">
        <v>87</v>
      </c>
      <c r="Q268" s="27" t="s">
        <v>2048</v>
      </c>
      <c r="R268" s="136" t="s">
        <v>1643</v>
      </c>
      <c r="S268" s="136" t="s">
        <v>2020</v>
      </c>
      <c r="T268" s="136" t="s">
        <v>2093</v>
      </c>
      <c r="U268" s="136">
        <v>10</v>
      </c>
      <c r="V268" s="136" t="s">
        <v>1087</v>
      </c>
      <c r="W268" s="136" t="s">
        <v>1800</v>
      </c>
      <c r="X268" s="158">
        <v>10</v>
      </c>
      <c r="Z268" s="27" t="s">
        <v>638</v>
      </c>
      <c r="AA268" s="136" t="s">
        <v>538</v>
      </c>
      <c r="AB268" s="136" t="s">
        <v>1799</v>
      </c>
      <c r="AD268" s="136" t="s">
        <v>954</v>
      </c>
      <c r="AE268" s="156">
        <v>20.3</v>
      </c>
      <c r="AF268" s="136">
        <v>33.4</v>
      </c>
    </row>
    <row r="269" spans="1:32" ht="275">
      <c r="A269" s="27" t="s">
        <v>186</v>
      </c>
      <c r="B269" s="27">
        <v>2013</v>
      </c>
      <c r="C269" s="28" t="s">
        <v>187</v>
      </c>
      <c r="D269" s="27" t="s">
        <v>2037</v>
      </c>
      <c r="E269" s="27" t="s">
        <v>2033</v>
      </c>
      <c r="F269" s="30" t="s">
        <v>95</v>
      </c>
      <c r="G269" s="136" t="s">
        <v>1637</v>
      </c>
      <c r="H269" s="136" t="s">
        <v>643</v>
      </c>
      <c r="I269" s="136" t="s">
        <v>1988</v>
      </c>
      <c r="J269" s="136" t="s">
        <v>95</v>
      </c>
      <c r="K269" s="136" t="s">
        <v>1600</v>
      </c>
      <c r="L269" s="136" t="s">
        <v>1615</v>
      </c>
      <c r="N269" s="27">
        <v>22</v>
      </c>
      <c r="O269" s="163">
        <v>0.23499999999999999</v>
      </c>
      <c r="P269" s="27" t="s">
        <v>87</v>
      </c>
      <c r="Q269" s="27" t="s">
        <v>2048</v>
      </c>
      <c r="R269" s="136" t="s">
        <v>1643</v>
      </c>
      <c r="S269" s="136" t="s">
        <v>2020</v>
      </c>
      <c r="T269" s="136" t="s">
        <v>2093</v>
      </c>
      <c r="U269" s="136">
        <v>10</v>
      </c>
      <c r="V269" s="136" t="s">
        <v>1087</v>
      </c>
      <c r="W269" s="136" t="s">
        <v>1800</v>
      </c>
      <c r="X269" s="158">
        <v>10</v>
      </c>
      <c r="Z269" s="27" t="s">
        <v>638</v>
      </c>
      <c r="AA269" s="136" t="s">
        <v>538</v>
      </c>
      <c r="AB269" s="136" t="s">
        <v>1799</v>
      </c>
      <c r="AD269" s="136" t="s">
        <v>957</v>
      </c>
      <c r="AE269" s="156">
        <v>2.7</v>
      </c>
      <c r="AF269" s="136">
        <v>2.2999999999999998</v>
      </c>
    </row>
    <row r="270" spans="1:32" ht="275">
      <c r="A270" s="27" t="s">
        <v>186</v>
      </c>
      <c r="B270" s="27">
        <v>2013</v>
      </c>
      <c r="C270" s="28" t="s">
        <v>187</v>
      </c>
      <c r="D270" s="27" t="s">
        <v>2037</v>
      </c>
      <c r="E270" s="27" t="s">
        <v>2033</v>
      </c>
      <c r="F270" s="30" t="s">
        <v>95</v>
      </c>
      <c r="G270" s="136" t="s">
        <v>1637</v>
      </c>
      <c r="H270" s="136" t="s">
        <v>654</v>
      </c>
      <c r="I270" s="136" t="s">
        <v>1988</v>
      </c>
      <c r="J270" s="136" t="s">
        <v>95</v>
      </c>
      <c r="K270" s="136" t="s">
        <v>1600</v>
      </c>
      <c r="L270" s="136" t="s">
        <v>1615</v>
      </c>
      <c r="N270" s="27">
        <v>22</v>
      </c>
      <c r="O270" s="163">
        <v>0.23499999999999999</v>
      </c>
      <c r="P270" s="27" t="s">
        <v>87</v>
      </c>
      <c r="Q270" s="27" t="s">
        <v>2048</v>
      </c>
      <c r="R270" s="136" t="s">
        <v>1643</v>
      </c>
      <c r="S270" s="136" t="s">
        <v>2020</v>
      </c>
      <c r="T270" s="136" t="s">
        <v>2093</v>
      </c>
      <c r="U270" s="136">
        <v>10</v>
      </c>
      <c r="V270" s="136" t="s">
        <v>1087</v>
      </c>
      <c r="W270" s="136" t="s">
        <v>1800</v>
      </c>
      <c r="X270" s="158">
        <v>10</v>
      </c>
      <c r="Z270" s="27" t="s">
        <v>638</v>
      </c>
      <c r="AA270" s="136" t="s">
        <v>538</v>
      </c>
      <c r="AB270" s="136" t="s">
        <v>1799</v>
      </c>
      <c r="AD270" s="136" t="s">
        <v>961</v>
      </c>
      <c r="AE270" s="156">
        <v>4.3</v>
      </c>
      <c r="AF270" s="136">
        <v>2.4</v>
      </c>
    </row>
    <row r="271" spans="1:32" ht="275">
      <c r="A271" s="27" t="s">
        <v>186</v>
      </c>
      <c r="B271" s="27">
        <v>2013</v>
      </c>
      <c r="C271" s="28" t="s">
        <v>187</v>
      </c>
      <c r="D271" s="27" t="s">
        <v>2037</v>
      </c>
      <c r="E271" s="27" t="s">
        <v>2033</v>
      </c>
      <c r="F271" s="30" t="s">
        <v>95</v>
      </c>
      <c r="G271" s="136" t="s">
        <v>1637</v>
      </c>
      <c r="H271" s="136" t="s">
        <v>2041</v>
      </c>
      <c r="I271" s="136" t="s">
        <v>1978</v>
      </c>
      <c r="J271" s="136" t="s">
        <v>95</v>
      </c>
      <c r="K271" s="136" t="s">
        <v>1600</v>
      </c>
      <c r="L271" s="136" t="s">
        <v>1615</v>
      </c>
      <c r="N271" s="27">
        <v>22</v>
      </c>
      <c r="O271" s="163">
        <v>0.23499999999999999</v>
      </c>
      <c r="P271" s="27" t="s">
        <v>87</v>
      </c>
      <c r="Q271" s="27" t="s">
        <v>2048</v>
      </c>
      <c r="R271" s="136" t="s">
        <v>1643</v>
      </c>
      <c r="S271" s="136" t="s">
        <v>2020</v>
      </c>
      <c r="T271" s="136" t="s">
        <v>2093</v>
      </c>
      <c r="U271" s="136">
        <v>10</v>
      </c>
      <c r="V271" s="136" t="s">
        <v>1087</v>
      </c>
      <c r="W271" s="136" t="s">
        <v>1800</v>
      </c>
      <c r="X271" s="158">
        <v>10</v>
      </c>
      <c r="Z271" s="27" t="s">
        <v>638</v>
      </c>
      <c r="AA271" s="136" t="s">
        <v>538</v>
      </c>
      <c r="AB271" s="136" t="s">
        <v>1799</v>
      </c>
      <c r="AD271" s="136" t="s">
        <v>964</v>
      </c>
      <c r="AE271" s="156">
        <v>4</v>
      </c>
      <c r="AF271" s="136">
        <v>4</v>
      </c>
    </row>
    <row r="272" spans="1:32" ht="275">
      <c r="A272" s="27" t="s">
        <v>186</v>
      </c>
      <c r="B272" s="27">
        <v>2013</v>
      </c>
      <c r="C272" s="28" t="s">
        <v>187</v>
      </c>
      <c r="D272" s="27" t="s">
        <v>2037</v>
      </c>
      <c r="E272" s="27" t="s">
        <v>2033</v>
      </c>
      <c r="F272" s="30" t="s">
        <v>95</v>
      </c>
      <c r="G272" s="136" t="s">
        <v>1637</v>
      </c>
      <c r="H272" s="136" t="s">
        <v>662</v>
      </c>
      <c r="I272" s="136" t="s">
        <v>1988</v>
      </c>
      <c r="J272" s="136" t="s">
        <v>95</v>
      </c>
      <c r="K272" s="136" t="s">
        <v>1600</v>
      </c>
      <c r="L272" s="136" t="s">
        <v>1615</v>
      </c>
      <c r="N272" s="27">
        <v>22</v>
      </c>
      <c r="O272" s="163">
        <v>0.23499999999999999</v>
      </c>
      <c r="P272" s="27" t="s">
        <v>87</v>
      </c>
      <c r="Q272" s="27" t="s">
        <v>2048</v>
      </c>
      <c r="R272" s="136" t="s">
        <v>1643</v>
      </c>
      <c r="S272" s="136" t="s">
        <v>2020</v>
      </c>
      <c r="T272" s="136" t="s">
        <v>2093</v>
      </c>
      <c r="U272" s="136">
        <v>10</v>
      </c>
      <c r="V272" s="136" t="s">
        <v>1087</v>
      </c>
      <c r="W272" s="136" t="s">
        <v>1800</v>
      </c>
      <c r="X272" s="158">
        <v>10</v>
      </c>
      <c r="Z272" s="27" t="s">
        <v>638</v>
      </c>
      <c r="AA272" s="136" t="s">
        <v>538</v>
      </c>
      <c r="AB272" s="136" t="s">
        <v>1799</v>
      </c>
      <c r="AD272" s="136" t="s">
        <v>967</v>
      </c>
      <c r="AE272" s="156">
        <v>3.9</v>
      </c>
      <c r="AF272" s="136">
        <v>5</v>
      </c>
    </row>
    <row r="273" spans="1:32" ht="275">
      <c r="A273" s="27" t="s">
        <v>186</v>
      </c>
      <c r="B273" s="27">
        <v>2013</v>
      </c>
      <c r="C273" s="28" t="s">
        <v>187</v>
      </c>
      <c r="D273" s="27" t="s">
        <v>2037</v>
      </c>
      <c r="E273" s="27" t="s">
        <v>2033</v>
      </c>
      <c r="F273" s="30" t="s">
        <v>95</v>
      </c>
      <c r="G273" s="136" t="s">
        <v>1637</v>
      </c>
      <c r="H273" s="136" t="s">
        <v>987</v>
      </c>
      <c r="I273" s="136" t="s">
        <v>1985</v>
      </c>
      <c r="J273" s="136" t="s">
        <v>87</v>
      </c>
      <c r="K273" s="136" t="s">
        <v>1600</v>
      </c>
      <c r="L273" s="136" t="s">
        <v>1615</v>
      </c>
      <c r="N273" s="27">
        <v>22</v>
      </c>
      <c r="O273" s="163">
        <v>0.23499999999999999</v>
      </c>
      <c r="P273" s="27" t="s">
        <v>87</v>
      </c>
      <c r="Q273" s="27" t="s">
        <v>2048</v>
      </c>
      <c r="R273" s="136" t="s">
        <v>1643</v>
      </c>
      <c r="S273" s="136" t="s">
        <v>2020</v>
      </c>
      <c r="T273" s="136" t="s">
        <v>2093</v>
      </c>
      <c r="U273" s="136">
        <v>10</v>
      </c>
      <c r="V273" s="136" t="s">
        <v>1087</v>
      </c>
      <c r="W273" s="136" t="s">
        <v>1800</v>
      </c>
      <c r="X273" s="158">
        <v>10</v>
      </c>
      <c r="Z273" s="27" t="s">
        <v>638</v>
      </c>
      <c r="AA273" s="136" t="s">
        <v>538</v>
      </c>
      <c r="AB273" s="136" t="s">
        <v>1799</v>
      </c>
      <c r="AD273" s="136" t="s">
        <v>972</v>
      </c>
      <c r="AE273" s="156">
        <v>1</v>
      </c>
      <c r="AF273" s="136">
        <v>0.6</v>
      </c>
    </row>
    <row r="274" spans="1:32" ht="275">
      <c r="A274" s="27" t="s">
        <v>186</v>
      </c>
      <c r="B274" s="27">
        <v>2013</v>
      </c>
      <c r="C274" s="28" t="s">
        <v>187</v>
      </c>
      <c r="D274" s="27" t="s">
        <v>2037</v>
      </c>
      <c r="E274" s="27" t="s">
        <v>2033</v>
      </c>
      <c r="F274" s="30" t="s">
        <v>95</v>
      </c>
      <c r="G274" s="136" t="s">
        <v>1637</v>
      </c>
      <c r="H274" s="136" t="s">
        <v>988</v>
      </c>
      <c r="I274" s="136" t="s">
        <v>1985</v>
      </c>
      <c r="J274" s="136" t="s">
        <v>87</v>
      </c>
      <c r="K274" s="136" t="s">
        <v>1600</v>
      </c>
      <c r="L274" s="136" t="s">
        <v>1615</v>
      </c>
      <c r="N274" s="27">
        <v>22</v>
      </c>
      <c r="O274" s="163">
        <v>0.23499999999999999</v>
      </c>
      <c r="P274" s="27" t="s">
        <v>87</v>
      </c>
      <c r="Q274" s="27" t="s">
        <v>2048</v>
      </c>
      <c r="R274" s="136" t="s">
        <v>1643</v>
      </c>
      <c r="S274" s="136" t="s">
        <v>2020</v>
      </c>
      <c r="T274" s="136" t="s">
        <v>2093</v>
      </c>
      <c r="U274" s="136">
        <v>10</v>
      </c>
      <c r="V274" s="136" t="s">
        <v>1087</v>
      </c>
      <c r="W274" s="136" t="s">
        <v>1800</v>
      </c>
      <c r="X274" s="158">
        <v>10</v>
      </c>
      <c r="Z274" s="27" t="s">
        <v>638</v>
      </c>
      <c r="AA274" s="136" t="s">
        <v>538</v>
      </c>
      <c r="AB274" s="136" t="s">
        <v>1799</v>
      </c>
      <c r="AD274" s="136" t="s">
        <v>976</v>
      </c>
      <c r="AE274" s="156">
        <v>0.37</v>
      </c>
      <c r="AF274" s="136">
        <v>0.48</v>
      </c>
    </row>
    <row r="275" spans="1:32" ht="275">
      <c r="A275" s="27" t="s">
        <v>186</v>
      </c>
      <c r="B275" s="27">
        <v>2013</v>
      </c>
      <c r="C275" s="28" t="s">
        <v>187</v>
      </c>
      <c r="D275" s="27" t="s">
        <v>2037</v>
      </c>
      <c r="E275" s="27" t="s">
        <v>2033</v>
      </c>
      <c r="F275" s="30" t="s">
        <v>95</v>
      </c>
      <c r="G275" s="136" t="s">
        <v>1637</v>
      </c>
      <c r="H275" s="136" t="s">
        <v>989</v>
      </c>
      <c r="I275" s="136" t="s">
        <v>1681</v>
      </c>
      <c r="J275" s="136" t="s">
        <v>87</v>
      </c>
      <c r="K275" s="136" t="s">
        <v>1600</v>
      </c>
      <c r="L275" s="136" t="s">
        <v>1615</v>
      </c>
      <c r="N275" s="27">
        <v>22</v>
      </c>
      <c r="O275" s="163">
        <v>0.23499999999999999</v>
      </c>
      <c r="P275" s="27" t="s">
        <v>87</v>
      </c>
      <c r="Q275" s="27" t="s">
        <v>2048</v>
      </c>
      <c r="R275" s="136" t="s">
        <v>1643</v>
      </c>
      <c r="S275" s="136" t="s">
        <v>2020</v>
      </c>
      <c r="T275" s="136" t="s">
        <v>2093</v>
      </c>
      <c r="U275" s="136">
        <v>10</v>
      </c>
      <c r="V275" s="136" t="s">
        <v>1087</v>
      </c>
      <c r="W275" s="136" t="s">
        <v>1800</v>
      </c>
      <c r="X275" s="158">
        <v>10</v>
      </c>
      <c r="Z275" s="27" t="s">
        <v>638</v>
      </c>
      <c r="AA275" s="136" t="s">
        <v>538</v>
      </c>
      <c r="AB275" s="136" t="s">
        <v>1799</v>
      </c>
      <c r="AD275" s="136" t="s">
        <v>980</v>
      </c>
      <c r="AE275" s="156">
        <v>0.2</v>
      </c>
      <c r="AF275" s="136">
        <v>0.1</v>
      </c>
    </row>
    <row r="276" spans="1:32" ht="275">
      <c r="A276" s="27" t="s">
        <v>186</v>
      </c>
      <c r="B276" s="27">
        <v>2013</v>
      </c>
      <c r="C276" s="28" t="s">
        <v>187</v>
      </c>
      <c r="D276" s="27" t="s">
        <v>2037</v>
      </c>
      <c r="E276" s="27" t="s">
        <v>2033</v>
      </c>
      <c r="F276" s="30" t="s">
        <v>95</v>
      </c>
      <c r="G276" s="136" t="s">
        <v>1637</v>
      </c>
      <c r="H276" s="136" t="s">
        <v>986</v>
      </c>
      <c r="I276" s="136" t="s">
        <v>294</v>
      </c>
      <c r="J276" s="136" t="s">
        <v>95</v>
      </c>
      <c r="K276" s="136" t="s">
        <v>1600</v>
      </c>
      <c r="L276" s="136" t="s">
        <v>1615</v>
      </c>
      <c r="N276" s="27">
        <v>22</v>
      </c>
      <c r="O276" s="163">
        <v>0.52500000000000002</v>
      </c>
      <c r="P276" s="27" t="s">
        <v>87</v>
      </c>
      <c r="Q276" s="27" t="s">
        <v>2048</v>
      </c>
      <c r="R276" s="136" t="s">
        <v>1643</v>
      </c>
      <c r="S276" s="136" t="s">
        <v>2020</v>
      </c>
      <c r="T276" s="136" t="s">
        <v>2093</v>
      </c>
      <c r="U276" s="136">
        <v>10</v>
      </c>
      <c r="V276" s="136" t="s">
        <v>1087</v>
      </c>
      <c r="W276" s="136" t="s">
        <v>1800</v>
      </c>
      <c r="X276" s="158">
        <v>10</v>
      </c>
      <c r="Z276" s="27" t="s">
        <v>638</v>
      </c>
      <c r="AA276" s="136" t="s">
        <v>538</v>
      </c>
      <c r="AB276" s="136" t="s">
        <v>1799</v>
      </c>
      <c r="AD276" s="136" t="s">
        <v>992</v>
      </c>
      <c r="AE276" s="156">
        <v>47.2</v>
      </c>
      <c r="AF276" s="136">
        <v>17.899999999999999</v>
      </c>
    </row>
    <row r="277" spans="1:32" ht="275">
      <c r="A277" s="27" t="s">
        <v>186</v>
      </c>
      <c r="B277" s="27">
        <v>2013</v>
      </c>
      <c r="C277" s="28" t="s">
        <v>187</v>
      </c>
      <c r="D277" s="27" t="s">
        <v>2037</v>
      </c>
      <c r="E277" s="27" t="s">
        <v>2033</v>
      </c>
      <c r="F277" s="30" t="s">
        <v>95</v>
      </c>
      <c r="G277" s="136" t="s">
        <v>1637</v>
      </c>
      <c r="H277" s="136" t="s">
        <v>556</v>
      </c>
      <c r="I277" s="136" t="s">
        <v>109</v>
      </c>
      <c r="J277" s="136" t="s">
        <v>95</v>
      </c>
      <c r="K277" s="136" t="s">
        <v>1600</v>
      </c>
      <c r="L277" s="136" t="s">
        <v>1615</v>
      </c>
      <c r="N277" s="27">
        <v>22</v>
      </c>
      <c r="O277" s="163">
        <v>0.52500000000000002</v>
      </c>
      <c r="P277" s="27" t="s">
        <v>87</v>
      </c>
      <c r="Q277" s="27" t="s">
        <v>2048</v>
      </c>
      <c r="R277" s="136" t="s">
        <v>1643</v>
      </c>
      <c r="S277" s="136" t="s">
        <v>2020</v>
      </c>
      <c r="T277" s="136" t="s">
        <v>2093</v>
      </c>
      <c r="U277" s="136">
        <v>10</v>
      </c>
      <c r="V277" s="136" t="s">
        <v>1087</v>
      </c>
      <c r="W277" s="136" t="s">
        <v>1800</v>
      </c>
      <c r="X277" s="158">
        <v>10</v>
      </c>
      <c r="Z277" s="27" t="s">
        <v>638</v>
      </c>
      <c r="AA277" s="136" t="s">
        <v>538</v>
      </c>
      <c r="AB277" s="136" t="s">
        <v>1799</v>
      </c>
      <c r="AD277" s="136" t="s">
        <v>996</v>
      </c>
      <c r="AE277" s="156">
        <v>45.5</v>
      </c>
      <c r="AF277" s="136">
        <v>15.5</v>
      </c>
    </row>
    <row r="278" spans="1:32" ht="275">
      <c r="A278" s="27" t="s">
        <v>186</v>
      </c>
      <c r="B278" s="27">
        <v>2013</v>
      </c>
      <c r="C278" s="28" t="s">
        <v>187</v>
      </c>
      <c r="D278" s="27" t="s">
        <v>2037</v>
      </c>
      <c r="E278" s="27" t="s">
        <v>2033</v>
      </c>
      <c r="F278" s="30" t="s">
        <v>95</v>
      </c>
      <c r="G278" s="136" t="s">
        <v>1637</v>
      </c>
      <c r="H278" s="136" t="s">
        <v>643</v>
      </c>
      <c r="I278" s="136" t="s">
        <v>1988</v>
      </c>
      <c r="J278" s="136" t="s">
        <v>95</v>
      </c>
      <c r="K278" s="136" t="s">
        <v>1600</v>
      </c>
      <c r="L278" s="136" t="s">
        <v>1615</v>
      </c>
      <c r="N278" s="27">
        <v>22</v>
      </c>
      <c r="O278" s="163">
        <v>0.52500000000000002</v>
      </c>
      <c r="P278" s="27" t="s">
        <v>87</v>
      </c>
      <c r="Q278" s="27" t="s">
        <v>2048</v>
      </c>
      <c r="R278" s="136" t="s">
        <v>1643</v>
      </c>
      <c r="S278" s="136" t="s">
        <v>2020</v>
      </c>
      <c r="T278" s="136" t="s">
        <v>2093</v>
      </c>
      <c r="U278" s="136">
        <v>10</v>
      </c>
      <c r="V278" s="136" t="s">
        <v>1087</v>
      </c>
      <c r="W278" s="136" t="s">
        <v>1800</v>
      </c>
      <c r="X278" s="158">
        <v>10</v>
      </c>
      <c r="Z278" s="27" t="s">
        <v>638</v>
      </c>
      <c r="AA278" s="136" t="s">
        <v>538</v>
      </c>
      <c r="AB278" s="136" t="s">
        <v>1799</v>
      </c>
      <c r="AD278" s="136" t="s">
        <v>1000</v>
      </c>
      <c r="AE278" s="156">
        <v>54.7</v>
      </c>
      <c r="AF278" s="136">
        <v>18.8</v>
      </c>
    </row>
    <row r="279" spans="1:32" ht="275">
      <c r="A279" s="27" t="s">
        <v>186</v>
      </c>
      <c r="B279" s="27">
        <v>2013</v>
      </c>
      <c r="C279" s="28" t="s">
        <v>187</v>
      </c>
      <c r="D279" s="27" t="s">
        <v>2037</v>
      </c>
      <c r="E279" s="27" t="s">
        <v>2033</v>
      </c>
      <c r="F279" s="30" t="s">
        <v>95</v>
      </c>
      <c r="G279" s="136" t="s">
        <v>1637</v>
      </c>
      <c r="H279" s="136" t="s">
        <v>654</v>
      </c>
      <c r="I279" s="136" t="s">
        <v>1988</v>
      </c>
      <c r="J279" s="136" t="s">
        <v>95</v>
      </c>
      <c r="K279" s="136" t="s">
        <v>1600</v>
      </c>
      <c r="L279" s="136" t="s">
        <v>1615</v>
      </c>
      <c r="N279" s="27">
        <v>22</v>
      </c>
      <c r="O279" s="163">
        <v>0.52500000000000002</v>
      </c>
      <c r="P279" s="27" t="s">
        <v>87</v>
      </c>
      <c r="Q279" s="27" t="s">
        <v>2048</v>
      </c>
      <c r="R279" s="136" t="s">
        <v>1643</v>
      </c>
      <c r="S279" s="136" t="s">
        <v>2020</v>
      </c>
      <c r="T279" s="136" t="s">
        <v>2093</v>
      </c>
      <c r="U279" s="136">
        <v>10</v>
      </c>
      <c r="V279" s="136" t="s">
        <v>1087</v>
      </c>
      <c r="W279" s="136" t="s">
        <v>1800</v>
      </c>
      <c r="X279" s="158">
        <v>10</v>
      </c>
      <c r="Z279" s="27" t="s">
        <v>638</v>
      </c>
      <c r="AA279" s="136" t="s">
        <v>538</v>
      </c>
      <c r="AB279" s="136" t="s">
        <v>1799</v>
      </c>
      <c r="AD279" s="136" t="s">
        <v>1004</v>
      </c>
      <c r="AE279" s="156">
        <v>61.9</v>
      </c>
      <c r="AF279" s="136">
        <v>24.7</v>
      </c>
    </row>
    <row r="280" spans="1:32" ht="275">
      <c r="A280" s="27" t="s">
        <v>186</v>
      </c>
      <c r="B280" s="27">
        <v>2013</v>
      </c>
      <c r="C280" s="28" t="s">
        <v>187</v>
      </c>
      <c r="D280" s="27" t="s">
        <v>2037</v>
      </c>
      <c r="E280" s="27" t="s">
        <v>2033</v>
      </c>
      <c r="F280" s="30" t="s">
        <v>95</v>
      </c>
      <c r="G280" s="136" t="s">
        <v>1637</v>
      </c>
      <c r="H280" s="136" t="s">
        <v>2041</v>
      </c>
      <c r="I280" s="136" t="s">
        <v>1978</v>
      </c>
      <c r="J280" s="136" t="s">
        <v>95</v>
      </c>
      <c r="K280" s="136" t="s">
        <v>1600</v>
      </c>
      <c r="L280" s="136" t="s">
        <v>1615</v>
      </c>
      <c r="N280" s="27">
        <v>22</v>
      </c>
      <c r="O280" s="163">
        <v>0.52500000000000002</v>
      </c>
      <c r="P280" s="27" t="s">
        <v>87</v>
      </c>
      <c r="Q280" s="27" t="s">
        <v>2048</v>
      </c>
      <c r="R280" s="136" t="s">
        <v>1643</v>
      </c>
      <c r="S280" s="136" t="s">
        <v>2020</v>
      </c>
      <c r="T280" s="136" t="s">
        <v>2093</v>
      </c>
      <c r="U280" s="136">
        <v>10</v>
      </c>
      <c r="V280" s="136" t="s">
        <v>1087</v>
      </c>
      <c r="W280" s="136" t="s">
        <v>1800</v>
      </c>
      <c r="X280" s="158">
        <v>10</v>
      </c>
      <c r="Z280" s="27" t="s">
        <v>638</v>
      </c>
      <c r="AA280" s="136" t="s">
        <v>538</v>
      </c>
      <c r="AB280" s="136" t="s">
        <v>1799</v>
      </c>
      <c r="AD280" s="136" t="s">
        <v>1008</v>
      </c>
      <c r="AE280" s="156">
        <v>48.3</v>
      </c>
      <c r="AF280" s="136">
        <v>25.4</v>
      </c>
    </row>
    <row r="281" spans="1:32" ht="275">
      <c r="A281" s="27" t="s">
        <v>186</v>
      </c>
      <c r="B281" s="27">
        <v>2013</v>
      </c>
      <c r="C281" s="28" t="s">
        <v>187</v>
      </c>
      <c r="D281" s="27" t="s">
        <v>2037</v>
      </c>
      <c r="E281" s="27" t="s">
        <v>2033</v>
      </c>
      <c r="F281" s="30" t="s">
        <v>95</v>
      </c>
      <c r="G281" s="136" t="s">
        <v>1637</v>
      </c>
      <c r="H281" s="136" t="s">
        <v>662</v>
      </c>
      <c r="I281" s="136" t="s">
        <v>1988</v>
      </c>
      <c r="J281" s="136" t="s">
        <v>95</v>
      </c>
      <c r="K281" s="136" t="s">
        <v>1600</v>
      </c>
      <c r="L281" s="136" t="s">
        <v>1615</v>
      </c>
      <c r="N281" s="27">
        <v>22</v>
      </c>
      <c r="O281" s="163">
        <v>0.52500000000000002</v>
      </c>
      <c r="P281" s="27" t="s">
        <v>87</v>
      </c>
      <c r="Q281" s="27" t="s">
        <v>2048</v>
      </c>
      <c r="R281" s="136" t="s">
        <v>1643</v>
      </c>
      <c r="S281" s="136" t="s">
        <v>2020</v>
      </c>
      <c r="T281" s="136" t="s">
        <v>2093</v>
      </c>
      <c r="U281" s="136">
        <v>10</v>
      </c>
      <c r="V281" s="136" t="s">
        <v>1087</v>
      </c>
      <c r="W281" s="136" t="s">
        <v>1800</v>
      </c>
      <c r="X281" s="158">
        <v>10</v>
      </c>
      <c r="Z281" s="27" t="s">
        <v>638</v>
      </c>
      <c r="AA281" s="136" t="s">
        <v>538</v>
      </c>
      <c r="AB281" s="136" t="s">
        <v>1799</v>
      </c>
      <c r="AD281" s="136" t="s">
        <v>1012</v>
      </c>
      <c r="AE281" s="156">
        <v>39.6</v>
      </c>
      <c r="AF281" s="136">
        <v>41.5</v>
      </c>
    </row>
    <row r="282" spans="1:32" ht="275">
      <c r="A282" s="27" t="s">
        <v>186</v>
      </c>
      <c r="B282" s="27">
        <v>2013</v>
      </c>
      <c r="C282" s="28" t="s">
        <v>187</v>
      </c>
      <c r="D282" s="27" t="s">
        <v>2037</v>
      </c>
      <c r="E282" s="27" t="s">
        <v>2033</v>
      </c>
      <c r="F282" s="30" t="s">
        <v>95</v>
      </c>
      <c r="G282" s="136" t="s">
        <v>1637</v>
      </c>
      <c r="H282" s="136" t="s">
        <v>987</v>
      </c>
      <c r="I282" s="136" t="s">
        <v>1985</v>
      </c>
      <c r="J282" s="136" t="s">
        <v>87</v>
      </c>
      <c r="K282" s="136" t="s">
        <v>1600</v>
      </c>
      <c r="L282" s="136" t="s">
        <v>1615</v>
      </c>
      <c r="N282" s="27">
        <v>22</v>
      </c>
      <c r="O282" s="163">
        <v>0.52500000000000002</v>
      </c>
      <c r="P282" s="27" t="s">
        <v>87</v>
      </c>
      <c r="Q282" s="27" t="s">
        <v>2048</v>
      </c>
      <c r="R282" s="136" t="s">
        <v>1643</v>
      </c>
      <c r="S282" s="136" t="s">
        <v>2020</v>
      </c>
      <c r="T282" s="136" t="s">
        <v>2093</v>
      </c>
      <c r="U282" s="136">
        <v>10</v>
      </c>
      <c r="V282" s="136" t="s">
        <v>1087</v>
      </c>
      <c r="W282" s="136" t="s">
        <v>1800</v>
      </c>
      <c r="X282" s="158">
        <v>10</v>
      </c>
      <c r="Z282" s="27" t="s">
        <v>638</v>
      </c>
      <c r="AA282" s="136" t="s">
        <v>538</v>
      </c>
      <c r="AB282" s="136" t="s">
        <v>1799</v>
      </c>
      <c r="AD282" s="136" t="s">
        <v>1016</v>
      </c>
      <c r="AE282" s="156">
        <v>0.5</v>
      </c>
      <c r="AF282" s="136">
        <v>0.5</v>
      </c>
    </row>
    <row r="283" spans="1:32" ht="275">
      <c r="A283" s="27" t="s">
        <v>186</v>
      </c>
      <c r="B283" s="27">
        <v>2013</v>
      </c>
      <c r="C283" s="28" t="s">
        <v>187</v>
      </c>
      <c r="D283" s="27" t="s">
        <v>2037</v>
      </c>
      <c r="E283" s="27" t="s">
        <v>2033</v>
      </c>
      <c r="F283" s="30" t="s">
        <v>95</v>
      </c>
      <c r="G283" s="136" t="s">
        <v>1637</v>
      </c>
      <c r="H283" s="136" t="s">
        <v>988</v>
      </c>
      <c r="I283" s="136" t="s">
        <v>1985</v>
      </c>
      <c r="J283" s="136" t="s">
        <v>87</v>
      </c>
      <c r="K283" s="136" t="s">
        <v>1600</v>
      </c>
      <c r="L283" s="136" t="s">
        <v>1615</v>
      </c>
      <c r="N283" s="27">
        <v>22</v>
      </c>
      <c r="O283" s="163">
        <v>0.52500000000000002</v>
      </c>
      <c r="P283" s="27" t="s">
        <v>87</v>
      </c>
      <c r="Q283" s="27" t="s">
        <v>2048</v>
      </c>
      <c r="R283" s="136" t="s">
        <v>1643</v>
      </c>
      <c r="S283" s="136" t="s">
        <v>2020</v>
      </c>
      <c r="T283" s="136" t="s">
        <v>2093</v>
      </c>
      <c r="U283" s="136">
        <v>10</v>
      </c>
      <c r="V283" s="136" t="s">
        <v>1087</v>
      </c>
      <c r="W283" s="136" t="s">
        <v>1800</v>
      </c>
      <c r="X283" s="158">
        <v>10</v>
      </c>
      <c r="Z283" s="27" t="s">
        <v>638</v>
      </c>
      <c r="AA283" s="136" t="s">
        <v>538</v>
      </c>
      <c r="AB283" s="136" t="s">
        <v>1799</v>
      </c>
      <c r="AD283" s="136" t="s">
        <v>1020</v>
      </c>
      <c r="AE283" s="156">
        <v>5</v>
      </c>
      <c r="AF283" s="136">
        <v>6.9</v>
      </c>
    </row>
    <row r="284" spans="1:32" ht="275">
      <c r="A284" s="27" t="s">
        <v>186</v>
      </c>
      <c r="B284" s="27">
        <v>2013</v>
      </c>
      <c r="C284" s="28" t="s">
        <v>187</v>
      </c>
      <c r="D284" s="27" t="s">
        <v>2037</v>
      </c>
      <c r="E284" s="27" t="s">
        <v>2033</v>
      </c>
      <c r="F284" s="30" t="s">
        <v>95</v>
      </c>
      <c r="G284" s="136" t="s">
        <v>1637</v>
      </c>
      <c r="H284" s="136" t="s">
        <v>989</v>
      </c>
      <c r="I284" s="136" t="s">
        <v>1681</v>
      </c>
      <c r="J284" s="136" t="s">
        <v>87</v>
      </c>
      <c r="K284" s="136" t="s">
        <v>1600</v>
      </c>
      <c r="L284" s="136" t="s">
        <v>1615</v>
      </c>
      <c r="N284" s="27">
        <v>22</v>
      </c>
      <c r="O284" s="163">
        <v>0.52500000000000002</v>
      </c>
      <c r="P284" s="27" t="s">
        <v>87</v>
      </c>
      <c r="Q284" s="27" t="s">
        <v>2048</v>
      </c>
      <c r="R284" s="136" t="s">
        <v>1643</v>
      </c>
      <c r="S284" s="136" t="s">
        <v>2020</v>
      </c>
      <c r="T284" s="136" t="s">
        <v>2093</v>
      </c>
      <c r="U284" s="136">
        <v>10</v>
      </c>
      <c r="V284" s="136" t="s">
        <v>1087</v>
      </c>
      <c r="W284" s="136" t="s">
        <v>1800</v>
      </c>
      <c r="X284" s="158">
        <v>10</v>
      </c>
      <c r="Z284" s="27" t="s">
        <v>638</v>
      </c>
      <c r="AA284" s="136" t="s">
        <v>538</v>
      </c>
      <c r="AB284" s="136" t="s">
        <v>1799</v>
      </c>
      <c r="AD284" s="136" t="s">
        <v>1024</v>
      </c>
      <c r="AE284" s="156">
        <v>0.2</v>
      </c>
      <c r="AF284" s="136">
        <v>0.1</v>
      </c>
    </row>
    <row r="285" spans="1:32" ht="275">
      <c r="A285" s="27" t="s">
        <v>186</v>
      </c>
      <c r="B285" s="27">
        <v>2013</v>
      </c>
      <c r="C285" s="28" t="s">
        <v>187</v>
      </c>
      <c r="D285" s="27" t="s">
        <v>2037</v>
      </c>
      <c r="E285" s="27" t="s">
        <v>2118</v>
      </c>
      <c r="F285" s="30" t="s">
        <v>95</v>
      </c>
      <c r="G285" s="136" t="s">
        <v>1637</v>
      </c>
      <c r="H285" s="136" t="s">
        <v>986</v>
      </c>
      <c r="I285" s="136" t="s">
        <v>294</v>
      </c>
      <c r="J285" s="136" t="s">
        <v>95</v>
      </c>
      <c r="K285" s="136" t="s">
        <v>1600</v>
      </c>
      <c r="L285" s="136" t="s">
        <v>1615</v>
      </c>
      <c r="N285" s="27">
        <v>22</v>
      </c>
      <c r="O285" s="163">
        <v>0.23499999999999999</v>
      </c>
      <c r="P285" s="27" t="s">
        <v>87</v>
      </c>
      <c r="Q285" s="27" t="s">
        <v>2048</v>
      </c>
      <c r="R285" s="136" t="s">
        <v>1643</v>
      </c>
      <c r="S285" s="136" t="s">
        <v>2119</v>
      </c>
      <c r="T285" s="136" t="s">
        <v>2120</v>
      </c>
      <c r="U285" s="136">
        <v>10</v>
      </c>
      <c r="V285" s="136" t="s">
        <v>1087</v>
      </c>
      <c r="W285" s="136" t="s">
        <v>1800</v>
      </c>
      <c r="X285" s="158">
        <v>10</v>
      </c>
      <c r="Z285" s="27" t="s">
        <v>638</v>
      </c>
      <c r="AA285" s="136" t="s">
        <v>538</v>
      </c>
      <c r="AB285" s="136" t="s">
        <v>1799</v>
      </c>
      <c r="AD285" s="136" t="s">
        <v>951</v>
      </c>
      <c r="AE285" s="156">
        <v>57</v>
      </c>
      <c r="AF285" s="136">
        <v>12</v>
      </c>
    </row>
    <row r="286" spans="1:32" ht="275">
      <c r="A286" s="27" t="s">
        <v>186</v>
      </c>
      <c r="B286" s="27">
        <v>2013</v>
      </c>
      <c r="C286" s="28" t="s">
        <v>187</v>
      </c>
      <c r="D286" s="27" t="s">
        <v>2037</v>
      </c>
      <c r="E286" s="27" t="s">
        <v>2118</v>
      </c>
      <c r="F286" s="30" t="s">
        <v>95</v>
      </c>
      <c r="G286" s="136" t="s">
        <v>1637</v>
      </c>
      <c r="H286" s="136" t="s">
        <v>556</v>
      </c>
      <c r="I286" s="136" t="s">
        <v>109</v>
      </c>
      <c r="J286" s="136" t="s">
        <v>95</v>
      </c>
      <c r="K286" s="136" t="s">
        <v>1600</v>
      </c>
      <c r="L286" s="136" t="s">
        <v>1615</v>
      </c>
      <c r="N286" s="27">
        <v>22</v>
      </c>
      <c r="O286" s="163">
        <v>0.23499999999999999</v>
      </c>
      <c r="P286" s="27" t="s">
        <v>87</v>
      </c>
      <c r="Q286" s="27" t="s">
        <v>2048</v>
      </c>
      <c r="R286" s="136" t="s">
        <v>1643</v>
      </c>
      <c r="S286" s="136" t="s">
        <v>2119</v>
      </c>
      <c r="T286" s="136" t="s">
        <v>2120</v>
      </c>
      <c r="U286" s="136">
        <v>10</v>
      </c>
      <c r="V286" s="136" t="s">
        <v>1087</v>
      </c>
      <c r="W286" s="136" t="s">
        <v>1800</v>
      </c>
      <c r="X286" s="158">
        <v>10</v>
      </c>
      <c r="Z286" s="27" t="s">
        <v>638</v>
      </c>
      <c r="AA286" s="136" t="s">
        <v>538</v>
      </c>
      <c r="AB286" s="136" t="s">
        <v>1799</v>
      </c>
      <c r="AD286" s="136" t="s">
        <v>983</v>
      </c>
      <c r="AE286" s="156">
        <v>0.5</v>
      </c>
      <c r="AF286" s="136">
        <v>0.2</v>
      </c>
    </row>
    <row r="287" spans="1:32" ht="275">
      <c r="A287" s="27" t="s">
        <v>186</v>
      </c>
      <c r="B287" s="27">
        <v>2013</v>
      </c>
      <c r="C287" s="28" t="s">
        <v>187</v>
      </c>
      <c r="D287" s="27" t="s">
        <v>2037</v>
      </c>
      <c r="E287" s="27" t="s">
        <v>2118</v>
      </c>
      <c r="F287" s="30" t="s">
        <v>95</v>
      </c>
      <c r="G287" s="136" t="s">
        <v>1637</v>
      </c>
      <c r="H287" s="136" t="s">
        <v>643</v>
      </c>
      <c r="I287" s="136" t="s">
        <v>1988</v>
      </c>
      <c r="J287" s="136" t="s">
        <v>95</v>
      </c>
      <c r="K287" s="136" t="s">
        <v>1600</v>
      </c>
      <c r="L287" s="136" t="s">
        <v>1615</v>
      </c>
      <c r="N287" s="27">
        <v>22</v>
      </c>
      <c r="O287" s="163">
        <v>0.23499999999999999</v>
      </c>
      <c r="P287" s="27" t="s">
        <v>87</v>
      </c>
      <c r="Q287" s="27" t="s">
        <v>2048</v>
      </c>
      <c r="R287" s="136" t="s">
        <v>1643</v>
      </c>
      <c r="S287" s="136" t="s">
        <v>2119</v>
      </c>
      <c r="T287" s="136" t="s">
        <v>2120</v>
      </c>
      <c r="U287" s="136">
        <v>10</v>
      </c>
      <c r="V287" s="136" t="s">
        <v>1087</v>
      </c>
      <c r="W287" s="136" t="s">
        <v>1800</v>
      </c>
      <c r="X287" s="158">
        <v>10</v>
      </c>
      <c r="Z287" s="27" t="s">
        <v>638</v>
      </c>
      <c r="AA287" s="136" t="s">
        <v>538</v>
      </c>
      <c r="AB287" s="136" t="s">
        <v>1799</v>
      </c>
      <c r="AD287" s="136" t="s">
        <v>958</v>
      </c>
      <c r="AE287" s="156">
        <v>0.2</v>
      </c>
      <c r="AF287" s="136">
        <v>0.1</v>
      </c>
    </row>
    <row r="288" spans="1:32" ht="275">
      <c r="A288" s="27" t="s">
        <v>186</v>
      </c>
      <c r="B288" s="27">
        <v>2013</v>
      </c>
      <c r="C288" s="28" t="s">
        <v>187</v>
      </c>
      <c r="D288" s="27" t="s">
        <v>2037</v>
      </c>
      <c r="E288" s="27" t="s">
        <v>2118</v>
      </c>
      <c r="F288" s="30" t="s">
        <v>95</v>
      </c>
      <c r="G288" s="136" t="s">
        <v>1637</v>
      </c>
      <c r="H288" s="136" t="s">
        <v>654</v>
      </c>
      <c r="I288" s="136" t="s">
        <v>1988</v>
      </c>
      <c r="J288" s="136" t="s">
        <v>95</v>
      </c>
      <c r="K288" s="136" t="s">
        <v>1600</v>
      </c>
      <c r="L288" s="136" t="s">
        <v>1615</v>
      </c>
      <c r="N288" s="27">
        <v>22</v>
      </c>
      <c r="O288" s="163">
        <v>0.23499999999999999</v>
      </c>
      <c r="P288" s="27" t="s">
        <v>87</v>
      </c>
      <c r="Q288" s="27" t="s">
        <v>2048</v>
      </c>
      <c r="R288" s="136" t="s">
        <v>1643</v>
      </c>
      <c r="S288" s="136" t="s">
        <v>2119</v>
      </c>
      <c r="T288" s="136" t="s">
        <v>2120</v>
      </c>
      <c r="U288" s="136">
        <v>10</v>
      </c>
      <c r="V288" s="136" t="s">
        <v>1087</v>
      </c>
      <c r="W288" s="136" t="s">
        <v>1800</v>
      </c>
      <c r="X288" s="158">
        <v>10</v>
      </c>
      <c r="Z288" s="27" t="s">
        <v>638</v>
      </c>
      <c r="AA288" s="136" t="s">
        <v>538</v>
      </c>
      <c r="AB288" s="136" t="s">
        <v>1799</v>
      </c>
      <c r="AD288" s="136" t="s">
        <v>984</v>
      </c>
      <c r="AE288" s="156">
        <v>0.2</v>
      </c>
      <c r="AF288" s="136">
        <v>0.1</v>
      </c>
    </row>
    <row r="289" spans="1:32" ht="275">
      <c r="A289" s="27" t="s">
        <v>186</v>
      </c>
      <c r="B289" s="27">
        <v>2013</v>
      </c>
      <c r="C289" s="28" t="s">
        <v>187</v>
      </c>
      <c r="D289" s="27" t="s">
        <v>2037</v>
      </c>
      <c r="E289" s="27" t="s">
        <v>2118</v>
      </c>
      <c r="F289" s="30" t="s">
        <v>95</v>
      </c>
      <c r="G289" s="136" t="s">
        <v>1637</v>
      </c>
      <c r="H289" s="136" t="s">
        <v>2041</v>
      </c>
      <c r="I289" s="136" t="s">
        <v>1978</v>
      </c>
      <c r="J289" s="136" t="s">
        <v>95</v>
      </c>
      <c r="K289" s="136" t="s">
        <v>1600</v>
      </c>
      <c r="L289" s="136" t="s">
        <v>1615</v>
      </c>
      <c r="N289" s="27">
        <v>22</v>
      </c>
      <c r="O289" s="163">
        <v>0.23499999999999999</v>
      </c>
      <c r="P289" s="27" t="s">
        <v>87</v>
      </c>
      <c r="Q289" s="27" t="s">
        <v>2048</v>
      </c>
      <c r="R289" s="136" t="s">
        <v>1643</v>
      </c>
      <c r="S289" s="136" t="s">
        <v>2119</v>
      </c>
      <c r="T289" s="136" t="s">
        <v>2120</v>
      </c>
      <c r="U289" s="136">
        <v>10</v>
      </c>
      <c r="V289" s="136" t="s">
        <v>1087</v>
      </c>
      <c r="W289" s="136" t="s">
        <v>1800</v>
      </c>
      <c r="X289" s="158">
        <v>10</v>
      </c>
      <c r="Z289" s="27" t="s">
        <v>638</v>
      </c>
      <c r="AA289" s="136" t="s">
        <v>538</v>
      </c>
      <c r="AB289" s="136" t="s">
        <v>1799</v>
      </c>
      <c r="AD289" s="136" t="s">
        <v>985</v>
      </c>
      <c r="AE289" s="156">
        <v>0.5</v>
      </c>
      <c r="AF289" s="136">
        <v>0.2</v>
      </c>
    </row>
    <row r="290" spans="1:32" ht="275">
      <c r="A290" s="27" t="s">
        <v>186</v>
      </c>
      <c r="B290" s="27">
        <v>2013</v>
      </c>
      <c r="C290" s="28" t="s">
        <v>187</v>
      </c>
      <c r="D290" s="27" t="s">
        <v>2037</v>
      </c>
      <c r="E290" s="27" t="s">
        <v>2118</v>
      </c>
      <c r="F290" s="30" t="s">
        <v>95</v>
      </c>
      <c r="G290" s="136" t="s">
        <v>1637</v>
      </c>
      <c r="H290" s="136" t="s">
        <v>662</v>
      </c>
      <c r="I290" s="136" t="s">
        <v>1988</v>
      </c>
      <c r="J290" s="136" t="s">
        <v>95</v>
      </c>
      <c r="K290" s="136" t="s">
        <v>1600</v>
      </c>
      <c r="L290" s="136" t="s">
        <v>1615</v>
      </c>
      <c r="N290" s="27">
        <v>22</v>
      </c>
      <c r="O290" s="163">
        <v>0.23499999999999999</v>
      </c>
      <c r="P290" s="27" t="s">
        <v>87</v>
      </c>
      <c r="Q290" s="27" t="s">
        <v>2048</v>
      </c>
      <c r="R290" s="136" t="s">
        <v>1643</v>
      </c>
      <c r="S290" s="136" t="s">
        <v>2119</v>
      </c>
      <c r="T290" s="136" t="s">
        <v>2120</v>
      </c>
      <c r="U290" s="136">
        <v>10</v>
      </c>
      <c r="V290" s="136" t="s">
        <v>1087</v>
      </c>
      <c r="W290" s="136" t="s">
        <v>1800</v>
      </c>
      <c r="X290" s="158">
        <v>10</v>
      </c>
      <c r="Z290" s="27" t="s">
        <v>638</v>
      </c>
      <c r="AA290" s="136" t="s">
        <v>538</v>
      </c>
      <c r="AB290" s="136" t="s">
        <v>1799</v>
      </c>
      <c r="AD290" s="136" t="s">
        <v>968</v>
      </c>
      <c r="AE290" s="156">
        <v>0.04</v>
      </c>
      <c r="AF290" s="136">
        <v>0.03</v>
      </c>
    </row>
    <row r="291" spans="1:32" ht="275">
      <c r="A291" s="27" t="s">
        <v>186</v>
      </c>
      <c r="B291" s="27">
        <v>2013</v>
      </c>
      <c r="C291" s="28" t="s">
        <v>187</v>
      </c>
      <c r="D291" s="27" t="s">
        <v>2037</v>
      </c>
      <c r="E291" s="27" t="s">
        <v>2118</v>
      </c>
      <c r="F291" s="30" t="s">
        <v>95</v>
      </c>
      <c r="G291" s="136" t="s">
        <v>1637</v>
      </c>
      <c r="H291" s="136" t="s">
        <v>987</v>
      </c>
      <c r="I291" s="136" t="s">
        <v>1985</v>
      </c>
      <c r="J291" s="136" t="s">
        <v>87</v>
      </c>
      <c r="K291" s="136" t="s">
        <v>1600</v>
      </c>
      <c r="L291" s="136" t="s">
        <v>1615</v>
      </c>
      <c r="N291" s="27">
        <v>22</v>
      </c>
      <c r="O291" s="163">
        <v>0.23499999999999999</v>
      </c>
      <c r="P291" s="27" t="s">
        <v>87</v>
      </c>
      <c r="Q291" s="27" t="s">
        <v>2048</v>
      </c>
      <c r="R291" s="136" t="s">
        <v>1643</v>
      </c>
      <c r="S291" s="136" t="s">
        <v>2119</v>
      </c>
      <c r="T291" s="136" t="s">
        <v>2120</v>
      </c>
      <c r="U291" s="136">
        <v>10</v>
      </c>
      <c r="V291" s="136" t="s">
        <v>1087</v>
      </c>
      <c r="W291" s="136" t="s">
        <v>1800</v>
      </c>
      <c r="X291" s="158">
        <v>10</v>
      </c>
      <c r="Z291" s="27" t="s">
        <v>638</v>
      </c>
      <c r="AA291" s="136" t="s">
        <v>538</v>
      </c>
      <c r="AB291" s="136" t="s">
        <v>1799</v>
      </c>
      <c r="AD291" s="136" t="s">
        <v>973</v>
      </c>
      <c r="AE291" s="156">
        <v>0.6</v>
      </c>
      <c r="AF291" s="136">
        <v>0.1</v>
      </c>
    </row>
    <row r="292" spans="1:32" ht="275">
      <c r="A292" s="27" t="s">
        <v>186</v>
      </c>
      <c r="B292" s="27">
        <v>2013</v>
      </c>
      <c r="C292" s="28" t="s">
        <v>187</v>
      </c>
      <c r="D292" s="27" t="s">
        <v>2037</v>
      </c>
      <c r="E292" s="27" t="s">
        <v>2118</v>
      </c>
      <c r="F292" s="30" t="s">
        <v>95</v>
      </c>
      <c r="G292" s="136" t="s">
        <v>1637</v>
      </c>
      <c r="H292" s="136" t="s">
        <v>988</v>
      </c>
      <c r="I292" s="136" t="s">
        <v>1985</v>
      </c>
      <c r="J292" s="136" t="s">
        <v>87</v>
      </c>
      <c r="K292" s="136" t="s">
        <v>1600</v>
      </c>
      <c r="L292" s="136" t="s">
        <v>1615</v>
      </c>
      <c r="N292" s="27">
        <v>22</v>
      </c>
      <c r="O292" s="163">
        <v>0.23499999999999999</v>
      </c>
      <c r="P292" s="27" t="s">
        <v>87</v>
      </c>
      <c r="Q292" s="27" t="s">
        <v>2048</v>
      </c>
      <c r="R292" s="136" t="s">
        <v>1643</v>
      </c>
      <c r="S292" s="136" t="s">
        <v>2119</v>
      </c>
      <c r="T292" s="136" t="s">
        <v>2120</v>
      </c>
      <c r="U292" s="136">
        <v>10</v>
      </c>
      <c r="V292" s="136" t="s">
        <v>1087</v>
      </c>
      <c r="W292" s="136" t="s">
        <v>1800</v>
      </c>
      <c r="X292" s="158">
        <v>10</v>
      </c>
      <c r="Z292" s="27" t="s">
        <v>638</v>
      </c>
      <c r="AA292" s="136" t="s">
        <v>538</v>
      </c>
      <c r="AB292" s="136" t="s">
        <v>1799</v>
      </c>
      <c r="AD292" s="136" t="s">
        <v>977</v>
      </c>
      <c r="AE292" s="156">
        <v>0.6</v>
      </c>
      <c r="AF292" s="136">
        <v>0.6</v>
      </c>
    </row>
    <row r="293" spans="1:32" ht="275">
      <c r="A293" s="27" t="s">
        <v>186</v>
      </c>
      <c r="B293" s="27">
        <v>2013</v>
      </c>
      <c r="C293" s="28" t="s">
        <v>187</v>
      </c>
      <c r="D293" s="27" t="s">
        <v>2037</v>
      </c>
      <c r="E293" s="27" t="s">
        <v>2118</v>
      </c>
      <c r="F293" s="30" t="s">
        <v>95</v>
      </c>
      <c r="G293" s="136" t="s">
        <v>1637</v>
      </c>
      <c r="H293" s="136" t="s">
        <v>989</v>
      </c>
      <c r="I293" s="136" t="s">
        <v>1681</v>
      </c>
      <c r="J293" s="136" t="s">
        <v>87</v>
      </c>
      <c r="K293" s="136" t="s">
        <v>1600</v>
      </c>
      <c r="L293" s="136" t="s">
        <v>1615</v>
      </c>
      <c r="N293" s="27">
        <v>22</v>
      </c>
      <c r="O293" s="163">
        <v>0.23499999999999999</v>
      </c>
      <c r="P293" s="27" t="s">
        <v>87</v>
      </c>
      <c r="Q293" s="27" t="s">
        <v>2048</v>
      </c>
      <c r="R293" s="136" t="s">
        <v>1643</v>
      </c>
      <c r="S293" s="136" t="s">
        <v>2119</v>
      </c>
      <c r="T293" s="136" t="s">
        <v>2120</v>
      </c>
      <c r="U293" s="136">
        <v>10</v>
      </c>
      <c r="V293" s="136" t="s">
        <v>1087</v>
      </c>
      <c r="W293" s="136" t="s">
        <v>1800</v>
      </c>
      <c r="X293" s="158">
        <v>10</v>
      </c>
      <c r="Z293" s="27" t="s">
        <v>638</v>
      </c>
      <c r="AA293" s="136" t="s">
        <v>538</v>
      </c>
      <c r="AB293" s="136" t="s">
        <v>1799</v>
      </c>
      <c r="AD293" s="136" t="s">
        <v>981</v>
      </c>
      <c r="AE293" s="156">
        <v>0.1</v>
      </c>
      <c r="AF293" s="136">
        <v>0.1</v>
      </c>
    </row>
    <row r="294" spans="1:32" ht="275">
      <c r="A294" s="27" t="s">
        <v>186</v>
      </c>
      <c r="B294" s="27">
        <v>2013</v>
      </c>
      <c r="C294" s="28" t="s">
        <v>187</v>
      </c>
      <c r="D294" s="27" t="s">
        <v>2037</v>
      </c>
      <c r="E294" s="27" t="s">
        <v>2118</v>
      </c>
      <c r="F294" s="30" t="s">
        <v>95</v>
      </c>
      <c r="G294" s="136" t="s">
        <v>1637</v>
      </c>
      <c r="H294" s="136" t="s">
        <v>986</v>
      </c>
      <c r="I294" s="136" t="s">
        <v>294</v>
      </c>
      <c r="J294" s="136" t="s">
        <v>95</v>
      </c>
      <c r="K294" s="136" t="s">
        <v>1600</v>
      </c>
      <c r="L294" s="136" t="s">
        <v>1615</v>
      </c>
      <c r="N294" s="27">
        <v>22</v>
      </c>
      <c r="O294" s="163">
        <v>0.52500000000000002</v>
      </c>
      <c r="P294" s="27" t="s">
        <v>87</v>
      </c>
      <c r="Q294" s="27" t="s">
        <v>2048</v>
      </c>
      <c r="R294" s="136" t="s">
        <v>1643</v>
      </c>
      <c r="S294" s="136" t="s">
        <v>2119</v>
      </c>
      <c r="T294" s="136" t="s">
        <v>2120</v>
      </c>
      <c r="U294" s="136">
        <v>10</v>
      </c>
      <c r="V294" s="136" t="s">
        <v>1087</v>
      </c>
      <c r="W294" s="136" t="s">
        <v>1800</v>
      </c>
      <c r="X294" s="158">
        <v>10</v>
      </c>
      <c r="Z294" s="27" t="s">
        <v>638</v>
      </c>
      <c r="AA294" s="136" t="s">
        <v>538</v>
      </c>
      <c r="AB294" s="136" t="s">
        <v>1799</v>
      </c>
      <c r="AD294" s="136" t="s">
        <v>993</v>
      </c>
      <c r="AE294" s="156">
        <v>65.599999999999994</v>
      </c>
      <c r="AF294" s="136">
        <v>15.9</v>
      </c>
    </row>
    <row r="295" spans="1:32" ht="275">
      <c r="A295" s="27" t="s">
        <v>186</v>
      </c>
      <c r="B295" s="27">
        <v>2013</v>
      </c>
      <c r="C295" s="28" t="s">
        <v>187</v>
      </c>
      <c r="D295" s="27" t="s">
        <v>2037</v>
      </c>
      <c r="E295" s="27" t="s">
        <v>2118</v>
      </c>
      <c r="F295" s="30" t="s">
        <v>95</v>
      </c>
      <c r="G295" s="136" t="s">
        <v>1637</v>
      </c>
      <c r="H295" s="136" t="s">
        <v>556</v>
      </c>
      <c r="I295" s="136" t="s">
        <v>109</v>
      </c>
      <c r="J295" s="136" t="s">
        <v>95</v>
      </c>
      <c r="K295" s="136" t="s">
        <v>1600</v>
      </c>
      <c r="L295" s="136" t="s">
        <v>1615</v>
      </c>
      <c r="N295" s="27">
        <v>22</v>
      </c>
      <c r="O295" s="163">
        <v>0.52500000000000002</v>
      </c>
      <c r="P295" s="27" t="s">
        <v>87</v>
      </c>
      <c r="Q295" s="27" t="s">
        <v>2048</v>
      </c>
      <c r="R295" s="136" t="s">
        <v>1643</v>
      </c>
      <c r="S295" s="136" t="s">
        <v>2119</v>
      </c>
      <c r="T295" s="136" t="s">
        <v>2120</v>
      </c>
      <c r="U295" s="136">
        <v>10</v>
      </c>
      <c r="V295" s="136" t="s">
        <v>1087</v>
      </c>
      <c r="W295" s="136" t="s">
        <v>1800</v>
      </c>
      <c r="X295" s="158">
        <v>10</v>
      </c>
      <c r="Z295" s="27" t="s">
        <v>638</v>
      </c>
      <c r="AA295" s="136" t="s">
        <v>538</v>
      </c>
      <c r="AB295" s="136" t="s">
        <v>1799</v>
      </c>
      <c r="AD295" s="136" t="s">
        <v>1803</v>
      </c>
      <c r="AE295" s="156">
        <v>33.799999999999997</v>
      </c>
      <c r="AF295" s="136">
        <v>24</v>
      </c>
    </row>
    <row r="296" spans="1:32" ht="275">
      <c r="A296" s="27" t="s">
        <v>186</v>
      </c>
      <c r="B296" s="27">
        <v>2013</v>
      </c>
      <c r="C296" s="28" t="s">
        <v>187</v>
      </c>
      <c r="D296" s="27" t="s">
        <v>2037</v>
      </c>
      <c r="E296" s="27" t="s">
        <v>2118</v>
      </c>
      <c r="F296" s="30" t="s">
        <v>95</v>
      </c>
      <c r="G296" s="136" t="s">
        <v>1637</v>
      </c>
      <c r="H296" s="136" t="s">
        <v>643</v>
      </c>
      <c r="I296" s="136" t="s">
        <v>1988</v>
      </c>
      <c r="J296" s="136" t="s">
        <v>95</v>
      </c>
      <c r="K296" s="136" t="s">
        <v>1600</v>
      </c>
      <c r="L296" s="136" t="s">
        <v>1615</v>
      </c>
      <c r="N296" s="27">
        <v>22</v>
      </c>
      <c r="O296" s="163">
        <v>0.52500000000000002</v>
      </c>
      <c r="P296" s="27" t="s">
        <v>87</v>
      </c>
      <c r="Q296" s="27" t="s">
        <v>2048</v>
      </c>
      <c r="R296" s="136" t="s">
        <v>1643</v>
      </c>
      <c r="S296" s="136" t="s">
        <v>2119</v>
      </c>
      <c r="T296" s="136" t="s">
        <v>2120</v>
      </c>
      <c r="U296" s="136">
        <v>10</v>
      </c>
      <c r="V296" s="136" t="s">
        <v>1087</v>
      </c>
      <c r="W296" s="136" t="s">
        <v>1800</v>
      </c>
      <c r="X296" s="158">
        <v>10</v>
      </c>
      <c r="Z296" s="27" t="s">
        <v>638</v>
      </c>
      <c r="AA296" s="136" t="s">
        <v>538</v>
      </c>
      <c r="AB296" s="136" t="s">
        <v>1799</v>
      </c>
      <c r="AD296" s="136" t="s">
        <v>1001</v>
      </c>
      <c r="AE296" s="156">
        <v>21.2</v>
      </c>
      <c r="AF296" s="136">
        <v>28.2</v>
      </c>
    </row>
    <row r="297" spans="1:32" ht="250" customHeight="1">
      <c r="A297" s="27" t="s">
        <v>186</v>
      </c>
      <c r="B297" s="27">
        <v>2013</v>
      </c>
      <c r="C297" s="28" t="s">
        <v>187</v>
      </c>
      <c r="D297" s="27" t="s">
        <v>2037</v>
      </c>
      <c r="E297" s="27" t="s">
        <v>2118</v>
      </c>
      <c r="F297" s="30" t="s">
        <v>95</v>
      </c>
      <c r="G297" s="136" t="s">
        <v>1637</v>
      </c>
      <c r="H297" s="136" t="s">
        <v>654</v>
      </c>
      <c r="I297" s="136" t="s">
        <v>1988</v>
      </c>
      <c r="J297" s="136" t="s">
        <v>95</v>
      </c>
      <c r="K297" s="136" t="s">
        <v>1600</v>
      </c>
      <c r="L297" s="136" t="s">
        <v>1615</v>
      </c>
      <c r="N297" s="27">
        <v>22</v>
      </c>
      <c r="O297" s="163">
        <v>0.52500000000000002</v>
      </c>
      <c r="P297" s="27" t="s">
        <v>87</v>
      </c>
      <c r="Q297" s="27" t="s">
        <v>2048</v>
      </c>
      <c r="R297" s="136" t="s">
        <v>1643</v>
      </c>
      <c r="S297" s="136" t="s">
        <v>2119</v>
      </c>
      <c r="T297" s="136" t="s">
        <v>2120</v>
      </c>
      <c r="U297" s="136">
        <v>10</v>
      </c>
      <c r="V297" s="136" t="s">
        <v>1087</v>
      </c>
      <c r="W297" s="136" t="s">
        <v>1800</v>
      </c>
      <c r="X297" s="158">
        <v>10</v>
      </c>
      <c r="Z297" s="27" t="s">
        <v>638</v>
      </c>
      <c r="AA297" s="136" t="s">
        <v>538</v>
      </c>
      <c r="AB297" s="136" t="s">
        <v>1799</v>
      </c>
      <c r="AD297" s="136" t="s">
        <v>1005</v>
      </c>
      <c r="AE297" s="156">
        <v>53.5</v>
      </c>
      <c r="AF297" s="136">
        <v>19.600000000000001</v>
      </c>
    </row>
    <row r="298" spans="1:32" ht="275">
      <c r="A298" s="27" t="s">
        <v>186</v>
      </c>
      <c r="B298" s="27">
        <v>2013</v>
      </c>
      <c r="C298" s="28" t="s">
        <v>187</v>
      </c>
      <c r="D298" s="27" t="s">
        <v>2037</v>
      </c>
      <c r="E298" s="27" t="s">
        <v>2118</v>
      </c>
      <c r="F298" s="30" t="s">
        <v>95</v>
      </c>
      <c r="G298" s="136" t="s">
        <v>1637</v>
      </c>
      <c r="H298" s="136" t="s">
        <v>2041</v>
      </c>
      <c r="I298" s="136" t="s">
        <v>1978</v>
      </c>
      <c r="J298" s="136" t="s">
        <v>95</v>
      </c>
      <c r="K298" s="136" t="s">
        <v>1600</v>
      </c>
      <c r="L298" s="136" t="s">
        <v>1615</v>
      </c>
      <c r="N298" s="27">
        <v>22</v>
      </c>
      <c r="O298" s="163">
        <v>0.52500000000000002</v>
      </c>
      <c r="P298" s="27" t="s">
        <v>87</v>
      </c>
      <c r="Q298" s="27" t="s">
        <v>2048</v>
      </c>
      <c r="R298" s="136" t="s">
        <v>1643</v>
      </c>
      <c r="S298" s="136" t="s">
        <v>2119</v>
      </c>
      <c r="T298" s="136" t="s">
        <v>2120</v>
      </c>
      <c r="U298" s="136">
        <v>10</v>
      </c>
      <c r="V298" s="136" t="s">
        <v>1087</v>
      </c>
      <c r="W298" s="136" t="s">
        <v>1800</v>
      </c>
      <c r="X298" s="158">
        <v>10</v>
      </c>
      <c r="Z298" s="27" t="s">
        <v>638</v>
      </c>
      <c r="AA298" s="136" t="s">
        <v>538</v>
      </c>
      <c r="AB298" s="136" t="s">
        <v>1799</v>
      </c>
      <c r="AD298" s="136" t="s">
        <v>1009</v>
      </c>
      <c r="AE298" s="156">
        <v>57</v>
      </c>
      <c r="AF298" s="136">
        <v>9.6999999999999993</v>
      </c>
    </row>
    <row r="299" spans="1:32" ht="275">
      <c r="A299" s="27" t="s">
        <v>186</v>
      </c>
      <c r="B299" s="27">
        <v>2013</v>
      </c>
      <c r="C299" s="28" t="s">
        <v>187</v>
      </c>
      <c r="D299" s="27" t="s">
        <v>2037</v>
      </c>
      <c r="E299" s="27" t="s">
        <v>2118</v>
      </c>
      <c r="F299" s="30" t="s">
        <v>95</v>
      </c>
      <c r="G299" s="136" t="s">
        <v>1637</v>
      </c>
      <c r="H299" s="136" t="s">
        <v>662</v>
      </c>
      <c r="I299" s="136" t="s">
        <v>1988</v>
      </c>
      <c r="J299" s="136" t="s">
        <v>95</v>
      </c>
      <c r="K299" s="136" t="s">
        <v>1600</v>
      </c>
      <c r="L299" s="136" t="s">
        <v>1615</v>
      </c>
      <c r="N299" s="27">
        <v>22</v>
      </c>
      <c r="O299" s="163">
        <v>0.52500000000000002</v>
      </c>
      <c r="P299" s="27" t="s">
        <v>87</v>
      </c>
      <c r="Q299" s="27" t="s">
        <v>2048</v>
      </c>
      <c r="R299" s="136" t="s">
        <v>1643</v>
      </c>
      <c r="S299" s="136" t="s">
        <v>2119</v>
      </c>
      <c r="T299" s="136" t="s">
        <v>2120</v>
      </c>
      <c r="U299" s="136">
        <v>10</v>
      </c>
      <c r="V299" s="136" t="s">
        <v>1087</v>
      </c>
      <c r="W299" s="136" t="s">
        <v>1800</v>
      </c>
      <c r="X299" s="158">
        <v>10</v>
      </c>
      <c r="Z299" s="27" t="s">
        <v>638</v>
      </c>
      <c r="AA299" s="136" t="s">
        <v>538</v>
      </c>
      <c r="AB299" s="136" t="s">
        <v>1799</v>
      </c>
      <c r="AD299" s="136" t="s">
        <v>1013</v>
      </c>
      <c r="AE299" s="156">
        <v>12.8</v>
      </c>
      <c r="AF299" s="136">
        <v>19.8</v>
      </c>
    </row>
    <row r="300" spans="1:32" ht="275">
      <c r="A300" s="27" t="s">
        <v>186</v>
      </c>
      <c r="B300" s="27">
        <v>2013</v>
      </c>
      <c r="C300" s="28" t="s">
        <v>187</v>
      </c>
      <c r="D300" s="27" t="s">
        <v>2037</v>
      </c>
      <c r="E300" s="27" t="s">
        <v>2118</v>
      </c>
      <c r="F300" s="30" t="s">
        <v>95</v>
      </c>
      <c r="G300" s="136" t="s">
        <v>1637</v>
      </c>
      <c r="H300" s="136" t="s">
        <v>987</v>
      </c>
      <c r="I300" s="136" t="s">
        <v>1985</v>
      </c>
      <c r="J300" s="136" t="s">
        <v>87</v>
      </c>
      <c r="K300" s="136" t="s">
        <v>1600</v>
      </c>
      <c r="L300" s="136" t="s">
        <v>1615</v>
      </c>
      <c r="N300" s="27">
        <v>22</v>
      </c>
      <c r="O300" s="163">
        <v>0.52500000000000002</v>
      </c>
      <c r="P300" s="27" t="s">
        <v>87</v>
      </c>
      <c r="Q300" s="27" t="s">
        <v>2048</v>
      </c>
      <c r="R300" s="136" t="s">
        <v>1643</v>
      </c>
      <c r="S300" s="136" t="s">
        <v>2119</v>
      </c>
      <c r="T300" s="136" t="s">
        <v>2120</v>
      </c>
      <c r="U300" s="136">
        <v>10</v>
      </c>
      <c r="V300" s="136" t="s">
        <v>1087</v>
      </c>
      <c r="W300" s="136" t="s">
        <v>1800</v>
      </c>
      <c r="X300" s="158">
        <v>10</v>
      </c>
      <c r="Z300" s="27" t="s">
        <v>638</v>
      </c>
      <c r="AA300" s="136" t="s">
        <v>538</v>
      </c>
      <c r="AB300" s="136" t="s">
        <v>1799</v>
      </c>
      <c r="AD300" s="136" t="s">
        <v>1017</v>
      </c>
      <c r="AE300" s="156">
        <v>3.5</v>
      </c>
      <c r="AF300" s="136">
        <v>3.5</v>
      </c>
    </row>
    <row r="301" spans="1:32" ht="275">
      <c r="A301" s="27" t="s">
        <v>186</v>
      </c>
      <c r="B301" s="27">
        <v>2013</v>
      </c>
      <c r="C301" s="28" t="s">
        <v>187</v>
      </c>
      <c r="D301" s="27" t="s">
        <v>2037</v>
      </c>
      <c r="E301" s="27" t="s">
        <v>2118</v>
      </c>
      <c r="F301" s="30" t="s">
        <v>95</v>
      </c>
      <c r="G301" s="136" t="s">
        <v>1637</v>
      </c>
      <c r="H301" s="136" t="s">
        <v>988</v>
      </c>
      <c r="I301" s="136" t="s">
        <v>1985</v>
      </c>
      <c r="J301" s="136" t="s">
        <v>87</v>
      </c>
      <c r="K301" s="136" t="s">
        <v>1600</v>
      </c>
      <c r="L301" s="136" t="s">
        <v>1615</v>
      </c>
      <c r="N301" s="27">
        <v>22</v>
      </c>
      <c r="O301" s="163">
        <v>0.52500000000000002</v>
      </c>
      <c r="P301" s="27" t="s">
        <v>87</v>
      </c>
      <c r="Q301" s="27" t="s">
        <v>2048</v>
      </c>
      <c r="R301" s="136" t="s">
        <v>1643</v>
      </c>
      <c r="S301" s="136" t="s">
        <v>2119</v>
      </c>
      <c r="T301" s="136" t="s">
        <v>2120</v>
      </c>
      <c r="U301" s="136">
        <v>10</v>
      </c>
      <c r="V301" s="136" t="s">
        <v>1087</v>
      </c>
      <c r="W301" s="136" t="s">
        <v>1800</v>
      </c>
      <c r="X301" s="158">
        <v>10</v>
      </c>
      <c r="Z301" s="27" t="s">
        <v>638</v>
      </c>
      <c r="AA301" s="136" t="s">
        <v>538</v>
      </c>
      <c r="AB301" s="136" t="s">
        <v>1799</v>
      </c>
      <c r="AD301" s="136" t="s">
        <v>1021</v>
      </c>
      <c r="AE301" s="156">
        <v>4.5999999999999996</v>
      </c>
      <c r="AF301" s="136">
        <v>6.1</v>
      </c>
    </row>
    <row r="302" spans="1:32" ht="275">
      <c r="A302" s="27" t="s">
        <v>186</v>
      </c>
      <c r="B302" s="27">
        <v>2013</v>
      </c>
      <c r="C302" s="28" t="s">
        <v>187</v>
      </c>
      <c r="D302" s="27" t="s">
        <v>2037</v>
      </c>
      <c r="E302" s="27" t="s">
        <v>2118</v>
      </c>
      <c r="F302" s="30" t="s">
        <v>95</v>
      </c>
      <c r="G302" s="136" t="s">
        <v>1637</v>
      </c>
      <c r="H302" s="136" t="s">
        <v>989</v>
      </c>
      <c r="I302" s="136" t="s">
        <v>1681</v>
      </c>
      <c r="J302" s="136" t="s">
        <v>87</v>
      </c>
      <c r="K302" s="136" t="s">
        <v>1600</v>
      </c>
      <c r="L302" s="136" t="s">
        <v>1615</v>
      </c>
      <c r="N302" s="27">
        <v>22</v>
      </c>
      <c r="O302" s="163">
        <v>0.52500000000000002</v>
      </c>
      <c r="P302" s="27" t="s">
        <v>87</v>
      </c>
      <c r="Q302" s="27" t="s">
        <v>2048</v>
      </c>
      <c r="R302" s="136" t="s">
        <v>1643</v>
      </c>
      <c r="S302" s="136" t="s">
        <v>2119</v>
      </c>
      <c r="T302" s="136" t="s">
        <v>2120</v>
      </c>
      <c r="U302" s="136">
        <v>10</v>
      </c>
      <c r="V302" s="136" t="s">
        <v>1087</v>
      </c>
      <c r="W302" s="136" t="s">
        <v>1800</v>
      </c>
      <c r="X302" s="158">
        <v>10</v>
      </c>
      <c r="Z302" s="27" t="s">
        <v>638</v>
      </c>
      <c r="AA302" s="136" t="s">
        <v>538</v>
      </c>
      <c r="AB302" s="136" t="s">
        <v>1799</v>
      </c>
      <c r="AD302" s="136" t="s">
        <v>1025</v>
      </c>
      <c r="AE302" s="156">
        <v>0.1</v>
      </c>
      <c r="AF302" s="136">
        <v>0.1</v>
      </c>
    </row>
    <row r="303" spans="1:32" ht="275">
      <c r="A303" s="27" t="s">
        <v>186</v>
      </c>
      <c r="B303" s="27">
        <v>2013</v>
      </c>
      <c r="C303" s="28" t="s">
        <v>187</v>
      </c>
      <c r="D303" s="28" t="s">
        <v>2035</v>
      </c>
      <c r="E303" s="28" t="s">
        <v>1685</v>
      </c>
      <c r="F303" s="30" t="s">
        <v>95</v>
      </c>
      <c r="G303" s="136" t="s">
        <v>1637</v>
      </c>
      <c r="H303" s="136" t="s">
        <v>986</v>
      </c>
      <c r="I303" s="136" t="s">
        <v>294</v>
      </c>
      <c r="J303" s="136" t="s">
        <v>95</v>
      </c>
      <c r="K303" s="136" t="s">
        <v>1600</v>
      </c>
      <c r="L303" s="136" t="s">
        <v>1615</v>
      </c>
      <c r="N303" s="27">
        <v>22</v>
      </c>
      <c r="O303" s="163">
        <v>0.23499999999999999</v>
      </c>
      <c r="P303" s="27" t="s">
        <v>87</v>
      </c>
      <c r="Q303" s="27" t="s">
        <v>2048</v>
      </c>
      <c r="R303" s="136" t="s">
        <v>1643</v>
      </c>
      <c r="S303" s="136" t="s">
        <v>2020</v>
      </c>
      <c r="T303" s="136" t="s">
        <v>2093</v>
      </c>
      <c r="U303" s="136">
        <v>10</v>
      </c>
      <c r="V303" s="136" t="s">
        <v>1087</v>
      </c>
      <c r="W303" s="136" t="s">
        <v>1800</v>
      </c>
      <c r="X303" s="158">
        <v>10</v>
      </c>
      <c r="Z303" s="27" t="s">
        <v>638</v>
      </c>
      <c r="AA303" s="136" t="s">
        <v>538</v>
      </c>
      <c r="AB303" s="136" t="s">
        <v>1799</v>
      </c>
      <c r="AD303" s="136" t="s">
        <v>952</v>
      </c>
      <c r="AE303" s="156">
        <v>21.7</v>
      </c>
      <c r="AF303" s="136">
        <v>15</v>
      </c>
    </row>
    <row r="304" spans="1:32" ht="322" customHeight="1">
      <c r="A304" s="27" t="s">
        <v>186</v>
      </c>
      <c r="B304" s="27">
        <v>2013</v>
      </c>
      <c r="C304" s="28" t="s">
        <v>187</v>
      </c>
      <c r="D304" s="28" t="s">
        <v>2035</v>
      </c>
      <c r="E304" s="28" t="s">
        <v>1685</v>
      </c>
      <c r="F304" s="30" t="s">
        <v>95</v>
      </c>
      <c r="G304" s="136" t="s">
        <v>1637</v>
      </c>
      <c r="H304" s="136" t="s">
        <v>556</v>
      </c>
      <c r="I304" s="136" t="s">
        <v>109</v>
      </c>
      <c r="J304" s="136" t="s">
        <v>95</v>
      </c>
      <c r="K304" s="136" t="s">
        <v>1600</v>
      </c>
      <c r="L304" s="136" t="s">
        <v>1615</v>
      </c>
      <c r="N304" s="27">
        <v>22</v>
      </c>
      <c r="O304" s="163">
        <v>0.23499999999999999</v>
      </c>
      <c r="P304" s="27" t="s">
        <v>87</v>
      </c>
      <c r="Q304" s="27" t="s">
        <v>2048</v>
      </c>
      <c r="R304" s="136" t="s">
        <v>1643</v>
      </c>
      <c r="S304" s="136" t="s">
        <v>2020</v>
      </c>
      <c r="T304" s="136" t="s">
        <v>2093</v>
      </c>
      <c r="U304" s="136">
        <v>10</v>
      </c>
      <c r="V304" s="136" t="s">
        <v>1087</v>
      </c>
      <c r="W304" s="136" t="s">
        <v>1800</v>
      </c>
      <c r="X304" s="158">
        <v>10</v>
      </c>
      <c r="Z304" s="27" t="s">
        <v>638</v>
      </c>
      <c r="AA304" s="136" t="s">
        <v>538</v>
      </c>
      <c r="AB304" s="136" t="s">
        <v>1799</v>
      </c>
      <c r="AD304" s="136" t="s">
        <v>955</v>
      </c>
      <c r="AE304" s="156">
        <v>19.3</v>
      </c>
      <c r="AF304" s="136">
        <v>13.2</v>
      </c>
    </row>
    <row r="305" spans="1:32" ht="322" customHeight="1">
      <c r="A305" s="27" t="s">
        <v>186</v>
      </c>
      <c r="B305" s="27">
        <v>2013</v>
      </c>
      <c r="C305" s="28" t="s">
        <v>187</v>
      </c>
      <c r="D305" s="28" t="s">
        <v>2035</v>
      </c>
      <c r="E305" s="28" t="s">
        <v>1685</v>
      </c>
      <c r="F305" s="30" t="s">
        <v>95</v>
      </c>
      <c r="G305" s="136" t="s">
        <v>1637</v>
      </c>
      <c r="H305" s="136" t="s">
        <v>643</v>
      </c>
      <c r="I305" s="136" t="s">
        <v>1988</v>
      </c>
      <c r="J305" s="136" t="s">
        <v>95</v>
      </c>
      <c r="K305" s="136" t="s">
        <v>1600</v>
      </c>
      <c r="L305" s="136" t="s">
        <v>1615</v>
      </c>
      <c r="N305" s="27">
        <v>22</v>
      </c>
      <c r="O305" s="163">
        <v>0.23499999999999999</v>
      </c>
      <c r="P305" s="27" t="s">
        <v>87</v>
      </c>
      <c r="Q305" s="27" t="s">
        <v>2048</v>
      </c>
      <c r="R305" s="136" t="s">
        <v>1643</v>
      </c>
      <c r="S305" s="136" t="s">
        <v>2020</v>
      </c>
      <c r="T305" s="136" t="s">
        <v>2093</v>
      </c>
      <c r="U305" s="136">
        <v>10</v>
      </c>
      <c r="V305" s="136" t="s">
        <v>1087</v>
      </c>
      <c r="W305" s="136" t="s">
        <v>1800</v>
      </c>
      <c r="X305" s="158">
        <v>10</v>
      </c>
      <c r="Z305" s="27" t="s">
        <v>638</v>
      </c>
      <c r="AA305" s="136" t="s">
        <v>538</v>
      </c>
      <c r="AB305" s="136" t="s">
        <v>1799</v>
      </c>
      <c r="AD305" s="136" t="s">
        <v>959</v>
      </c>
      <c r="AE305" s="156">
        <v>7.1</v>
      </c>
      <c r="AF305" s="136">
        <v>4</v>
      </c>
    </row>
    <row r="306" spans="1:32" ht="275">
      <c r="A306" s="27" t="s">
        <v>186</v>
      </c>
      <c r="B306" s="27">
        <v>2013</v>
      </c>
      <c r="C306" s="28" t="s">
        <v>187</v>
      </c>
      <c r="D306" s="28" t="s">
        <v>2035</v>
      </c>
      <c r="E306" s="28" t="s">
        <v>1685</v>
      </c>
      <c r="F306" s="30" t="s">
        <v>95</v>
      </c>
      <c r="G306" s="136" t="s">
        <v>1637</v>
      </c>
      <c r="H306" s="136" t="s">
        <v>654</v>
      </c>
      <c r="I306" s="136" t="s">
        <v>1988</v>
      </c>
      <c r="J306" s="136" t="s">
        <v>95</v>
      </c>
      <c r="K306" s="136" t="s">
        <v>1600</v>
      </c>
      <c r="L306" s="136" t="s">
        <v>1615</v>
      </c>
      <c r="N306" s="27">
        <v>22</v>
      </c>
      <c r="O306" s="163">
        <v>0.23499999999999999</v>
      </c>
      <c r="P306" s="27" t="s">
        <v>87</v>
      </c>
      <c r="Q306" s="27" t="s">
        <v>2048</v>
      </c>
      <c r="R306" s="136" t="s">
        <v>1643</v>
      </c>
      <c r="S306" s="136" t="s">
        <v>2020</v>
      </c>
      <c r="T306" s="136" t="s">
        <v>2093</v>
      </c>
      <c r="U306" s="136">
        <v>10</v>
      </c>
      <c r="V306" s="136" t="s">
        <v>1087</v>
      </c>
      <c r="W306" s="136" t="s">
        <v>1800</v>
      </c>
      <c r="X306" s="158">
        <v>10</v>
      </c>
      <c r="Z306" s="27" t="s">
        <v>638</v>
      </c>
      <c r="AA306" s="136" t="s">
        <v>538</v>
      </c>
      <c r="AB306" s="136" t="s">
        <v>1799</v>
      </c>
      <c r="AD306" s="136" t="s">
        <v>962</v>
      </c>
      <c r="AE306" s="156">
        <v>5.4</v>
      </c>
      <c r="AF306" s="136">
        <v>3.6</v>
      </c>
    </row>
    <row r="307" spans="1:32" ht="275">
      <c r="A307" s="27" t="s">
        <v>186</v>
      </c>
      <c r="B307" s="27">
        <v>2013</v>
      </c>
      <c r="C307" s="28" t="s">
        <v>187</v>
      </c>
      <c r="D307" s="28" t="s">
        <v>2035</v>
      </c>
      <c r="E307" s="28" t="s">
        <v>1685</v>
      </c>
      <c r="F307" s="30" t="s">
        <v>95</v>
      </c>
      <c r="G307" s="136" t="s">
        <v>1637</v>
      </c>
      <c r="H307" s="136" t="s">
        <v>2041</v>
      </c>
      <c r="I307" s="136" t="s">
        <v>1978</v>
      </c>
      <c r="J307" s="136" t="s">
        <v>95</v>
      </c>
      <c r="K307" s="136" t="s">
        <v>1600</v>
      </c>
      <c r="L307" s="136" t="s">
        <v>1615</v>
      </c>
      <c r="N307" s="27">
        <v>22</v>
      </c>
      <c r="O307" s="163">
        <v>0.23499999999999999</v>
      </c>
      <c r="P307" s="27" t="s">
        <v>87</v>
      </c>
      <c r="Q307" s="27" t="s">
        <v>2048</v>
      </c>
      <c r="R307" s="136" t="s">
        <v>1643</v>
      </c>
      <c r="S307" s="136" t="s">
        <v>2020</v>
      </c>
      <c r="T307" s="136" t="s">
        <v>2093</v>
      </c>
      <c r="U307" s="136">
        <v>10</v>
      </c>
      <c r="V307" s="136" t="s">
        <v>1087</v>
      </c>
      <c r="W307" s="136" t="s">
        <v>1800</v>
      </c>
      <c r="X307" s="158">
        <v>10</v>
      </c>
      <c r="Z307" s="27" t="s">
        <v>638</v>
      </c>
      <c r="AA307" s="136" t="s">
        <v>538</v>
      </c>
      <c r="AB307" s="136" t="s">
        <v>1799</v>
      </c>
      <c r="AD307" s="136" t="s">
        <v>965</v>
      </c>
      <c r="AE307" s="156">
        <v>6.9</v>
      </c>
      <c r="AF307" s="136">
        <v>8.9</v>
      </c>
    </row>
    <row r="308" spans="1:32" ht="275">
      <c r="A308" s="27" t="s">
        <v>186</v>
      </c>
      <c r="B308" s="27">
        <v>2013</v>
      </c>
      <c r="C308" s="28" t="s">
        <v>187</v>
      </c>
      <c r="D308" s="28" t="s">
        <v>2035</v>
      </c>
      <c r="E308" s="28" t="s">
        <v>1685</v>
      </c>
      <c r="F308" s="30" t="s">
        <v>95</v>
      </c>
      <c r="G308" s="136" t="s">
        <v>1637</v>
      </c>
      <c r="H308" s="136" t="s">
        <v>662</v>
      </c>
      <c r="I308" s="136" t="s">
        <v>1988</v>
      </c>
      <c r="J308" s="136" t="s">
        <v>95</v>
      </c>
      <c r="K308" s="136" t="s">
        <v>1600</v>
      </c>
      <c r="L308" s="136" t="s">
        <v>1615</v>
      </c>
      <c r="N308" s="27">
        <v>22</v>
      </c>
      <c r="O308" s="163">
        <v>0.23499999999999999</v>
      </c>
      <c r="P308" s="27" t="s">
        <v>87</v>
      </c>
      <c r="Q308" s="27" t="s">
        <v>2048</v>
      </c>
      <c r="R308" s="136" t="s">
        <v>1643</v>
      </c>
      <c r="S308" s="136" t="s">
        <v>2020</v>
      </c>
      <c r="T308" s="136" t="s">
        <v>2093</v>
      </c>
      <c r="U308" s="136">
        <v>10</v>
      </c>
      <c r="V308" s="136" t="s">
        <v>1087</v>
      </c>
      <c r="W308" s="136" t="s">
        <v>1800</v>
      </c>
      <c r="X308" s="158">
        <v>10</v>
      </c>
      <c r="Z308" s="27" t="s">
        <v>638</v>
      </c>
      <c r="AA308" s="136" t="s">
        <v>538</v>
      </c>
      <c r="AB308" s="136" t="s">
        <v>1799</v>
      </c>
      <c r="AD308" s="136" t="s">
        <v>969</v>
      </c>
      <c r="AE308" s="156">
        <v>10.199999999999999</v>
      </c>
      <c r="AF308" s="136">
        <v>5</v>
      </c>
    </row>
    <row r="309" spans="1:32" ht="275">
      <c r="A309" s="27" t="s">
        <v>186</v>
      </c>
      <c r="B309" s="27">
        <v>2013</v>
      </c>
      <c r="C309" s="28" t="s">
        <v>187</v>
      </c>
      <c r="D309" s="28" t="s">
        <v>2035</v>
      </c>
      <c r="E309" s="28" t="s">
        <v>1685</v>
      </c>
      <c r="F309" s="30" t="s">
        <v>95</v>
      </c>
      <c r="G309" s="136" t="s">
        <v>1637</v>
      </c>
      <c r="H309" s="136" t="s">
        <v>987</v>
      </c>
      <c r="I309" s="136" t="s">
        <v>1985</v>
      </c>
      <c r="J309" s="136" t="s">
        <v>87</v>
      </c>
      <c r="K309" s="136" t="s">
        <v>1600</v>
      </c>
      <c r="L309" s="136" t="s">
        <v>1615</v>
      </c>
      <c r="N309" s="27">
        <v>22</v>
      </c>
      <c r="O309" s="163">
        <v>0.23499999999999999</v>
      </c>
      <c r="P309" s="27" t="s">
        <v>87</v>
      </c>
      <c r="Q309" s="27" t="s">
        <v>2048</v>
      </c>
      <c r="R309" s="136" t="s">
        <v>1643</v>
      </c>
      <c r="S309" s="136" t="s">
        <v>2020</v>
      </c>
      <c r="T309" s="136" t="s">
        <v>2093</v>
      </c>
      <c r="U309" s="136">
        <v>10</v>
      </c>
      <c r="V309" s="136" t="s">
        <v>1087</v>
      </c>
      <c r="W309" s="136" t="s">
        <v>1800</v>
      </c>
      <c r="X309" s="158">
        <v>10</v>
      </c>
      <c r="Z309" s="27" t="s">
        <v>638</v>
      </c>
      <c r="AA309" s="136" t="s">
        <v>538</v>
      </c>
      <c r="AB309" s="136" t="s">
        <v>1799</v>
      </c>
      <c r="AD309" s="136" t="s">
        <v>974</v>
      </c>
      <c r="AE309" s="156">
        <v>0.03</v>
      </c>
      <c r="AF309" s="136">
        <v>0.02</v>
      </c>
    </row>
    <row r="310" spans="1:32" ht="275">
      <c r="A310" s="27" t="s">
        <v>186</v>
      </c>
      <c r="B310" s="27">
        <v>2013</v>
      </c>
      <c r="C310" s="28" t="s">
        <v>187</v>
      </c>
      <c r="D310" s="28" t="s">
        <v>2035</v>
      </c>
      <c r="E310" s="28" t="s">
        <v>1685</v>
      </c>
      <c r="F310" s="30" t="s">
        <v>95</v>
      </c>
      <c r="G310" s="136" t="s">
        <v>1637</v>
      </c>
      <c r="H310" s="136" t="s">
        <v>988</v>
      </c>
      <c r="I310" s="136" t="s">
        <v>1985</v>
      </c>
      <c r="J310" s="136" t="s">
        <v>87</v>
      </c>
      <c r="K310" s="136" t="s">
        <v>1600</v>
      </c>
      <c r="L310" s="136" t="s">
        <v>1615</v>
      </c>
      <c r="N310" s="27">
        <v>22</v>
      </c>
      <c r="O310" s="163">
        <v>0.23499999999999999</v>
      </c>
      <c r="P310" s="27" t="s">
        <v>87</v>
      </c>
      <c r="Q310" s="27" t="s">
        <v>2048</v>
      </c>
      <c r="R310" s="136" t="s">
        <v>1643</v>
      </c>
      <c r="S310" s="136" t="s">
        <v>2020</v>
      </c>
      <c r="T310" s="136" t="s">
        <v>2093</v>
      </c>
      <c r="U310" s="136">
        <v>10</v>
      </c>
      <c r="V310" s="136" t="s">
        <v>1087</v>
      </c>
      <c r="W310" s="136" t="s">
        <v>1800</v>
      </c>
      <c r="X310" s="158">
        <v>10</v>
      </c>
      <c r="Z310" s="27" t="s">
        <v>638</v>
      </c>
      <c r="AA310" s="136" t="s">
        <v>538</v>
      </c>
      <c r="AB310" s="136" t="s">
        <v>1799</v>
      </c>
      <c r="AD310" s="136" t="s">
        <v>978</v>
      </c>
      <c r="AE310" s="156">
        <v>0.3</v>
      </c>
      <c r="AF310" s="136">
        <v>0.2</v>
      </c>
    </row>
    <row r="311" spans="1:32" ht="275">
      <c r="A311" s="27" t="s">
        <v>186</v>
      </c>
      <c r="B311" s="27">
        <v>2013</v>
      </c>
      <c r="C311" s="28" t="s">
        <v>187</v>
      </c>
      <c r="D311" s="28" t="s">
        <v>2035</v>
      </c>
      <c r="E311" s="28" t="s">
        <v>1685</v>
      </c>
      <c r="F311" s="30" t="s">
        <v>95</v>
      </c>
      <c r="G311" s="136" t="s">
        <v>1637</v>
      </c>
      <c r="H311" s="136" t="s">
        <v>989</v>
      </c>
      <c r="I311" s="136" t="s">
        <v>1681</v>
      </c>
      <c r="J311" s="136" t="s">
        <v>87</v>
      </c>
      <c r="K311" s="136" t="s">
        <v>1600</v>
      </c>
      <c r="L311" s="136" t="s">
        <v>1615</v>
      </c>
      <c r="N311" s="27">
        <v>22</v>
      </c>
      <c r="O311" s="163">
        <v>0.23499999999999999</v>
      </c>
      <c r="P311" s="27" t="s">
        <v>87</v>
      </c>
      <c r="Q311" s="27" t="s">
        <v>2048</v>
      </c>
      <c r="R311" s="136" t="s">
        <v>1643</v>
      </c>
      <c r="S311" s="136" t="s">
        <v>2020</v>
      </c>
      <c r="T311" s="136" t="s">
        <v>2093</v>
      </c>
      <c r="U311" s="136">
        <v>10</v>
      </c>
      <c r="V311" s="136" t="s">
        <v>1087</v>
      </c>
      <c r="W311" s="136" t="s">
        <v>1800</v>
      </c>
      <c r="X311" s="158">
        <v>10</v>
      </c>
      <c r="Z311" s="27" t="s">
        <v>638</v>
      </c>
      <c r="AA311" s="136" t="s">
        <v>538</v>
      </c>
      <c r="AB311" s="136" t="s">
        <v>1799</v>
      </c>
      <c r="AD311" s="136" t="s">
        <v>982</v>
      </c>
      <c r="AE311" s="156">
        <v>0.4</v>
      </c>
      <c r="AF311" s="136">
        <v>0.4</v>
      </c>
    </row>
    <row r="312" spans="1:32" ht="275">
      <c r="A312" s="27" t="s">
        <v>186</v>
      </c>
      <c r="B312" s="27">
        <v>2013</v>
      </c>
      <c r="C312" s="28" t="s">
        <v>187</v>
      </c>
      <c r="D312" s="28" t="s">
        <v>2035</v>
      </c>
      <c r="E312" s="28" t="s">
        <v>1685</v>
      </c>
      <c r="F312" s="30" t="s">
        <v>95</v>
      </c>
      <c r="G312" s="136" t="s">
        <v>1637</v>
      </c>
      <c r="H312" s="136" t="s">
        <v>986</v>
      </c>
      <c r="I312" s="136" t="s">
        <v>294</v>
      </c>
      <c r="J312" s="136" t="s">
        <v>95</v>
      </c>
      <c r="K312" s="136" t="s">
        <v>1600</v>
      </c>
      <c r="L312" s="136" t="s">
        <v>1615</v>
      </c>
      <c r="N312" s="27">
        <v>22</v>
      </c>
      <c r="O312" s="163">
        <v>0.52500000000000002</v>
      </c>
      <c r="P312" s="27" t="s">
        <v>87</v>
      </c>
      <c r="Q312" s="27" t="s">
        <v>2048</v>
      </c>
      <c r="R312" s="136" t="s">
        <v>1643</v>
      </c>
      <c r="S312" s="136" t="s">
        <v>2020</v>
      </c>
      <c r="T312" s="136" t="s">
        <v>2093</v>
      </c>
      <c r="U312" s="136">
        <v>10</v>
      </c>
      <c r="V312" s="136" t="s">
        <v>1087</v>
      </c>
      <c r="W312" s="136" t="s">
        <v>1800</v>
      </c>
      <c r="X312" s="158">
        <v>10</v>
      </c>
      <c r="Z312" s="27" t="s">
        <v>638</v>
      </c>
      <c r="AA312" s="136" t="s">
        <v>538</v>
      </c>
      <c r="AB312" s="136" t="s">
        <v>1799</v>
      </c>
      <c r="AD312" s="136" t="s">
        <v>1804</v>
      </c>
      <c r="AE312" s="156">
        <v>79.5</v>
      </c>
      <c r="AF312" s="136">
        <v>21.2</v>
      </c>
    </row>
    <row r="313" spans="1:32" ht="275">
      <c r="A313" s="27" t="s">
        <v>186</v>
      </c>
      <c r="B313" s="27">
        <v>2013</v>
      </c>
      <c r="C313" s="28" t="s">
        <v>187</v>
      </c>
      <c r="D313" s="28" t="s">
        <v>2035</v>
      </c>
      <c r="E313" s="28" t="s">
        <v>1685</v>
      </c>
      <c r="F313" s="30" t="s">
        <v>95</v>
      </c>
      <c r="G313" s="136" t="s">
        <v>1637</v>
      </c>
      <c r="H313" s="136" t="s">
        <v>556</v>
      </c>
      <c r="I313" s="136" t="s">
        <v>109</v>
      </c>
      <c r="J313" s="136" t="s">
        <v>95</v>
      </c>
      <c r="K313" s="136" t="s">
        <v>1600</v>
      </c>
      <c r="L313" s="136" t="s">
        <v>1615</v>
      </c>
      <c r="N313" s="27">
        <v>22</v>
      </c>
      <c r="O313" s="163">
        <v>0.52500000000000002</v>
      </c>
      <c r="P313" s="27" t="s">
        <v>87</v>
      </c>
      <c r="Q313" s="27" t="s">
        <v>2048</v>
      </c>
      <c r="R313" s="136" t="s">
        <v>1643</v>
      </c>
      <c r="S313" s="136" t="s">
        <v>2020</v>
      </c>
      <c r="T313" s="136" t="s">
        <v>2093</v>
      </c>
      <c r="U313" s="136">
        <v>10</v>
      </c>
      <c r="V313" s="136" t="s">
        <v>1087</v>
      </c>
      <c r="W313" s="136" t="s">
        <v>1800</v>
      </c>
      <c r="X313" s="158">
        <v>10</v>
      </c>
      <c r="Z313" s="27" t="s">
        <v>638</v>
      </c>
      <c r="AA313" s="136" t="s">
        <v>538</v>
      </c>
      <c r="AB313" s="136" t="s">
        <v>1799</v>
      </c>
      <c r="AD313" s="136" t="s">
        <v>998</v>
      </c>
      <c r="AE313" s="156">
        <v>67.3</v>
      </c>
      <c r="AF313" s="136">
        <v>25</v>
      </c>
    </row>
    <row r="314" spans="1:32" ht="275">
      <c r="A314" s="27" t="s">
        <v>186</v>
      </c>
      <c r="B314" s="27">
        <v>2013</v>
      </c>
      <c r="C314" s="28" t="s">
        <v>187</v>
      </c>
      <c r="D314" s="28" t="s">
        <v>2035</v>
      </c>
      <c r="E314" s="28" t="s">
        <v>1685</v>
      </c>
      <c r="F314" s="30" t="s">
        <v>95</v>
      </c>
      <c r="G314" s="136" t="s">
        <v>1637</v>
      </c>
      <c r="H314" s="136" t="s">
        <v>643</v>
      </c>
      <c r="I314" s="136" t="s">
        <v>1988</v>
      </c>
      <c r="J314" s="136" t="s">
        <v>95</v>
      </c>
      <c r="K314" s="136" t="s">
        <v>1600</v>
      </c>
      <c r="L314" s="136" t="s">
        <v>1615</v>
      </c>
      <c r="N314" s="27">
        <v>22</v>
      </c>
      <c r="O314" s="163">
        <v>0.52500000000000002</v>
      </c>
      <c r="P314" s="27" t="s">
        <v>87</v>
      </c>
      <c r="Q314" s="27" t="s">
        <v>2048</v>
      </c>
      <c r="R314" s="136" t="s">
        <v>1643</v>
      </c>
      <c r="S314" s="136" t="s">
        <v>2020</v>
      </c>
      <c r="T314" s="136" t="s">
        <v>2093</v>
      </c>
      <c r="U314" s="136">
        <v>10</v>
      </c>
      <c r="V314" s="136" t="s">
        <v>1087</v>
      </c>
      <c r="W314" s="136" t="s">
        <v>1800</v>
      </c>
      <c r="X314" s="158">
        <v>10</v>
      </c>
      <c r="Z314" s="27" t="s">
        <v>638</v>
      </c>
      <c r="AA314" s="136" t="s">
        <v>538</v>
      </c>
      <c r="AB314" s="136" t="s">
        <v>1799</v>
      </c>
      <c r="AD314" s="136" t="s">
        <v>1002</v>
      </c>
      <c r="AE314" s="156">
        <v>41.2</v>
      </c>
      <c r="AF314" s="136">
        <v>18.8</v>
      </c>
    </row>
    <row r="315" spans="1:32" ht="275">
      <c r="A315" s="27" t="s">
        <v>186</v>
      </c>
      <c r="B315" s="27">
        <v>2013</v>
      </c>
      <c r="C315" s="28" t="s">
        <v>187</v>
      </c>
      <c r="D315" s="28" t="s">
        <v>2035</v>
      </c>
      <c r="E315" s="28" t="s">
        <v>1685</v>
      </c>
      <c r="F315" s="30" t="s">
        <v>95</v>
      </c>
      <c r="G315" s="136" t="s">
        <v>1637</v>
      </c>
      <c r="H315" s="136" t="s">
        <v>654</v>
      </c>
      <c r="I315" s="136" t="s">
        <v>1988</v>
      </c>
      <c r="J315" s="136" t="s">
        <v>95</v>
      </c>
      <c r="K315" s="136" t="s">
        <v>1600</v>
      </c>
      <c r="L315" s="136" t="s">
        <v>1615</v>
      </c>
      <c r="N315" s="27">
        <v>22</v>
      </c>
      <c r="O315" s="163">
        <v>0.52500000000000002</v>
      </c>
      <c r="P315" s="27" t="s">
        <v>87</v>
      </c>
      <c r="Q315" s="27" t="s">
        <v>2048</v>
      </c>
      <c r="R315" s="136" t="s">
        <v>1643</v>
      </c>
      <c r="S315" s="136" t="s">
        <v>2020</v>
      </c>
      <c r="T315" s="136" t="s">
        <v>2093</v>
      </c>
      <c r="U315" s="136">
        <v>10</v>
      </c>
      <c r="V315" s="136" t="s">
        <v>1087</v>
      </c>
      <c r="W315" s="136" t="s">
        <v>1800</v>
      </c>
      <c r="X315" s="158">
        <v>10</v>
      </c>
      <c r="Z315" s="27" t="s">
        <v>638</v>
      </c>
      <c r="AA315" s="136" t="s">
        <v>538</v>
      </c>
      <c r="AB315" s="136" t="s">
        <v>1799</v>
      </c>
      <c r="AD315" s="136" t="s">
        <v>1805</v>
      </c>
      <c r="AE315" s="156">
        <v>63.5</v>
      </c>
      <c r="AF315" s="136">
        <v>24</v>
      </c>
    </row>
    <row r="316" spans="1:32" ht="275">
      <c r="A316" s="27" t="s">
        <v>186</v>
      </c>
      <c r="B316" s="27">
        <v>2013</v>
      </c>
      <c r="C316" s="28" t="s">
        <v>187</v>
      </c>
      <c r="D316" s="28" t="s">
        <v>2035</v>
      </c>
      <c r="E316" s="28" t="s">
        <v>1685</v>
      </c>
      <c r="F316" s="30" t="s">
        <v>95</v>
      </c>
      <c r="G316" s="136" t="s">
        <v>1637</v>
      </c>
      <c r="H316" s="136" t="s">
        <v>2041</v>
      </c>
      <c r="I316" s="136" t="s">
        <v>1978</v>
      </c>
      <c r="J316" s="136" t="s">
        <v>95</v>
      </c>
      <c r="K316" s="136" t="s">
        <v>1600</v>
      </c>
      <c r="L316" s="136" t="s">
        <v>1615</v>
      </c>
      <c r="N316" s="27">
        <v>22</v>
      </c>
      <c r="O316" s="163">
        <v>0.52500000000000002</v>
      </c>
      <c r="P316" s="27" t="s">
        <v>87</v>
      </c>
      <c r="Q316" s="27" t="s">
        <v>2048</v>
      </c>
      <c r="R316" s="136" t="s">
        <v>1643</v>
      </c>
      <c r="S316" s="136" t="s">
        <v>2020</v>
      </c>
      <c r="T316" s="136" t="s">
        <v>2093</v>
      </c>
      <c r="U316" s="136">
        <v>10</v>
      </c>
      <c r="V316" s="136" t="s">
        <v>1087</v>
      </c>
      <c r="W316" s="136" t="s">
        <v>1800</v>
      </c>
      <c r="X316" s="158">
        <v>10</v>
      </c>
      <c r="Z316" s="27" t="s">
        <v>638</v>
      </c>
      <c r="AA316" s="136" t="s">
        <v>538</v>
      </c>
      <c r="AB316" s="136" t="s">
        <v>1799</v>
      </c>
      <c r="AD316" s="136" t="s">
        <v>1010</v>
      </c>
      <c r="AE316" s="156">
        <v>37.4</v>
      </c>
      <c r="AF316" s="136">
        <v>16</v>
      </c>
    </row>
    <row r="317" spans="1:32" ht="275">
      <c r="A317" s="27" t="s">
        <v>186</v>
      </c>
      <c r="B317" s="27">
        <v>2013</v>
      </c>
      <c r="C317" s="28" t="s">
        <v>187</v>
      </c>
      <c r="D317" s="28" t="s">
        <v>2035</v>
      </c>
      <c r="E317" s="28" t="s">
        <v>1685</v>
      </c>
      <c r="F317" s="30" t="s">
        <v>95</v>
      </c>
      <c r="G317" s="136" t="s">
        <v>1637</v>
      </c>
      <c r="H317" s="136" t="s">
        <v>662</v>
      </c>
      <c r="I317" s="136" t="s">
        <v>1988</v>
      </c>
      <c r="J317" s="136" t="s">
        <v>95</v>
      </c>
      <c r="K317" s="136" t="s">
        <v>1600</v>
      </c>
      <c r="L317" s="136" t="s">
        <v>1615</v>
      </c>
      <c r="N317" s="27">
        <v>22</v>
      </c>
      <c r="O317" s="163">
        <v>0.52500000000000002</v>
      </c>
      <c r="P317" s="27" t="s">
        <v>87</v>
      </c>
      <c r="Q317" s="27" t="s">
        <v>2048</v>
      </c>
      <c r="R317" s="136" t="s">
        <v>1643</v>
      </c>
      <c r="S317" s="136" t="s">
        <v>2020</v>
      </c>
      <c r="T317" s="136" t="s">
        <v>2093</v>
      </c>
      <c r="U317" s="136">
        <v>10</v>
      </c>
      <c r="V317" s="136" t="s">
        <v>1087</v>
      </c>
      <c r="W317" s="136" t="s">
        <v>1800</v>
      </c>
      <c r="X317" s="158">
        <v>10</v>
      </c>
      <c r="Z317" s="27" t="s">
        <v>638</v>
      </c>
      <c r="AA317" s="136" t="s">
        <v>538</v>
      </c>
      <c r="AB317" s="136" t="s">
        <v>1799</v>
      </c>
      <c r="AD317" s="136" t="s">
        <v>1014</v>
      </c>
      <c r="AE317" s="156">
        <v>30</v>
      </c>
      <c r="AF317" s="136">
        <v>24.3</v>
      </c>
    </row>
    <row r="318" spans="1:32" ht="275">
      <c r="A318" s="27" t="s">
        <v>186</v>
      </c>
      <c r="B318" s="27">
        <v>2013</v>
      </c>
      <c r="C318" s="28" t="s">
        <v>187</v>
      </c>
      <c r="D318" s="28" t="s">
        <v>2035</v>
      </c>
      <c r="E318" s="28" t="s">
        <v>1685</v>
      </c>
      <c r="F318" s="30" t="s">
        <v>95</v>
      </c>
      <c r="G318" s="136" t="s">
        <v>1637</v>
      </c>
      <c r="H318" s="136" t="s">
        <v>987</v>
      </c>
      <c r="I318" s="136" t="s">
        <v>1985</v>
      </c>
      <c r="J318" s="136" t="s">
        <v>87</v>
      </c>
      <c r="K318" s="136" t="s">
        <v>1600</v>
      </c>
      <c r="L318" s="136" t="s">
        <v>1615</v>
      </c>
      <c r="N318" s="27">
        <v>22</v>
      </c>
      <c r="O318" s="163">
        <v>0.52500000000000002</v>
      </c>
      <c r="P318" s="27" t="s">
        <v>87</v>
      </c>
      <c r="Q318" s="27" t="s">
        <v>2048</v>
      </c>
      <c r="R318" s="136" t="s">
        <v>1643</v>
      </c>
      <c r="S318" s="136" t="s">
        <v>2020</v>
      </c>
      <c r="T318" s="136" t="s">
        <v>2093</v>
      </c>
      <c r="U318" s="136">
        <v>10</v>
      </c>
      <c r="V318" s="136" t="s">
        <v>1087</v>
      </c>
      <c r="W318" s="136" t="s">
        <v>1800</v>
      </c>
      <c r="X318" s="158">
        <v>10</v>
      </c>
      <c r="Z318" s="27" t="s">
        <v>638</v>
      </c>
      <c r="AA318" s="136" t="s">
        <v>538</v>
      </c>
      <c r="AB318" s="136" t="s">
        <v>1799</v>
      </c>
      <c r="AD318" s="136" t="s">
        <v>1018</v>
      </c>
      <c r="AE318" s="156">
        <v>0.3</v>
      </c>
      <c r="AF318" s="136">
        <v>0.3</v>
      </c>
    </row>
    <row r="319" spans="1:32" ht="275">
      <c r="A319" s="27" t="s">
        <v>186</v>
      </c>
      <c r="B319" s="27">
        <v>2013</v>
      </c>
      <c r="C319" s="28" t="s">
        <v>187</v>
      </c>
      <c r="D319" s="28" t="s">
        <v>2035</v>
      </c>
      <c r="E319" s="28" t="s">
        <v>1685</v>
      </c>
      <c r="F319" s="30" t="s">
        <v>95</v>
      </c>
      <c r="G319" s="136" t="s">
        <v>1637</v>
      </c>
      <c r="H319" s="136" t="s">
        <v>988</v>
      </c>
      <c r="I319" s="136" t="s">
        <v>1985</v>
      </c>
      <c r="J319" s="136" t="s">
        <v>87</v>
      </c>
      <c r="K319" s="136" t="s">
        <v>1600</v>
      </c>
      <c r="L319" s="136" t="s">
        <v>1615</v>
      </c>
      <c r="N319" s="27">
        <v>22</v>
      </c>
      <c r="O319" s="163">
        <v>0.52500000000000002</v>
      </c>
      <c r="P319" s="27" t="s">
        <v>87</v>
      </c>
      <c r="Q319" s="27" t="s">
        <v>2048</v>
      </c>
      <c r="R319" s="136" t="s">
        <v>1643</v>
      </c>
      <c r="S319" s="136" t="s">
        <v>2020</v>
      </c>
      <c r="T319" s="136" t="s">
        <v>2093</v>
      </c>
      <c r="U319" s="136">
        <v>10</v>
      </c>
      <c r="V319" s="136" t="s">
        <v>1087</v>
      </c>
      <c r="W319" s="136" t="s">
        <v>1800</v>
      </c>
      <c r="X319" s="158">
        <v>10</v>
      </c>
      <c r="Z319" s="27" t="s">
        <v>638</v>
      </c>
      <c r="AA319" s="136" t="s">
        <v>538</v>
      </c>
      <c r="AB319" s="136" t="s">
        <v>1799</v>
      </c>
      <c r="AD319" s="136" t="s">
        <v>1022</v>
      </c>
      <c r="AE319" s="156">
        <v>2.2999999999999998</v>
      </c>
      <c r="AF319" s="136">
        <v>0.8</v>
      </c>
    </row>
    <row r="320" spans="1:32" ht="275">
      <c r="A320" s="27" t="s">
        <v>186</v>
      </c>
      <c r="B320" s="27">
        <v>2013</v>
      </c>
      <c r="C320" s="28" t="s">
        <v>187</v>
      </c>
      <c r="D320" s="28" t="s">
        <v>2035</v>
      </c>
      <c r="E320" s="28" t="s">
        <v>1685</v>
      </c>
      <c r="F320" s="30" t="s">
        <v>95</v>
      </c>
      <c r="G320" s="136" t="s">
        <v>1637</v>
      </c>
      <c r="H320" s="136" t="s">
        <v>989</v>
      </c>
      <c r="I320" s="136" t="s">
        <v>1681</v>
      </c>
      <c r="J320" s="136" t="s">
        <v>87</v>
      </c>
      <c r="K320" s="136" t="s">
        <v>1600</v>
      </c>
      <c r="L320" s="136" t="s">
        <v>1615</v>
      </c>
      <c r="N320" s="27">
        <v>22</v>
      </c>
      <c r="O320" s="163">
        <v>0.52500000000000002</v>
      </c>
      <c r="P320" s="27" t="s">
        <v>87</v>
      </c>
      <c r="Q320" s="27" t="s">
        <v>2048</v>
      </c>
      <c r="R320" s="136" t="s">
        <v>1643</v>
      </c>
      <c r="S320" s="136" t="s">
        <v>2020</v>
      </c>
      <c r="T320" s="136" t="s">
        <v>2093</v>
      </c>
      <c r="U320" s="136">
        <v>10</v>
      </c>
      <c r="V320" s="136" t="s">
        <v>1087</v>
      </c>
      <c r="W320" s="136" t="s">
        <v>1800</v>
      </c>
      <c r="X320" s="158">
        <v>10</v>
      </c>
      <c r="Z320" s="27" t="s">
        <v>638</v>
      </c>
      <c r="AA320" s="136" t="s">
        <v>538</v>
      </c>
      <c r="AB320" s="136" t="s">
        <v>1799</v>
      </c>
      <c r="AD320" s="136" t="s">
        <v>1026</v>
      </c>
      <c r="AE320" s="156">
        <v>0.7</v>
      </c>
      <c r="AF320" s="136">
        <v>0.5</v>
      </c>
    </row>
    <row r="321" spans="1:32" ht="275">
      <c r="A321" s="27" t="s">
        <v>186</v>
      </c>
      <c r="B321" s="27">
        <v>2013</v>
      </c>
      <c r="C321" s="28" t="s">
        <v>187</v>
      </c>
      <c r="D321" s="28" t="s">
        <v>2074</v>
      </c>
      <c r="E321" s="27" t="s">
        <v>642</v>
      </c>
      <c r="F321" s="30" t="s">
        <v>95</v>
      </c>
      <c r="G321" s="136" t="s">
        <v>1637</v>
      </c>
      <c r="H321" s="136" t="s">
        <v>643</v>
      </c>
      <c r="I321" s="136" t="s">
        <v>1988</v>
      </c>
      <c r="J321" s="136" t="s">
        <v>95</v>
      </c>
      <c r="K321" s="136" t="s">
        <v>1600</v>
      </c>
      <c r="L321" s="136" t="s">
        <v>1615</v>
      </c>
      <c r="N321" s="27">
        <v>22</v>
      </c>
      <c r="O321" s="163">
        <v>0.23499999999999999</v>
      </c>
      <c r="P321" s="27" t="s">
        <v>87</v>
      </c>
      <c r="Q321" s="27" t="s">
        <v>2048</v>
      </c>
      <c r="R321" s="136" t="s">
        <v>1643</v>
      </c>
      <c r="S321" s="136" t="s">
        <v>2113</v>
      </c>
      <c r="T321" s="136" t="s">
        <v>2092</v>
      </c>
      <c r="U321" s="136">
        <v>10</v>
      </c>
      <c r="V321" s="136" t="s">
        <v>1087</v>
      </c>
      <c r="W321" s="136" t="s">
        <v>1800</v>
      </c>
      <c r="X321" s="158">
        <v>10</v>
      </c>
      <c r="Z321" s="27" t="s">
        <v>638</v>
      </c>
      <c r="AA321" s="136" t="s">
        <v>538</v>
      </c>
      <c r="AB321" s="136" t="s">
        <v>1799</v>
      </c>
      <c r="AD321" s="136" t="s">
        <v>1029</v>
      </c>
      <c r="AE321" s="156">
        <v>23.1</v>
      </c>
      <c r="AF321" s="136">
        <v>24</v>
      </c>
    </row>
    <row r="322" spans="1:32" ht="275">
      <c r="A322" s="27" t="s">
        <v>186</v>
      </c>
      <c r="B322" s="27">
        <v>2013</v>
      </c>
      <c r="C322" s="28" t="s">
        <v>187</v>
      </c>
      <c r="D322" s="28" t="s">
        <v>2074</v>
      </c>
      <c r="E322" s="27" t="s">
        <v>642</v>
      </c>
      <c r="F322" s="30" t="s">
        <v>95</v>
      </c>
      <c r="G322" s="136" t="s">
        <v>1637</v>
      </c>
      <c r="H322" s="136" t="s">
        <v>654</v>
      </c>
      <c r="I322" s="136" t="s">
        <v>1988</v>
      </c>
      <c r="J322" s="136" t="s">
        <v>95</v>
      </c>
      <c r="K322" s="136" t="s">
        <v>1600</v>
      </c>
      <c r="L322" s="136" t="s">
        <v>1615</v>
      </c>
      <c r="N322" s="27">
        <v>22</v>
      </c>
      <c r="O322" s="163">
        <v>0.23499999999999999</v>
      </c>
      <c r="P322" s="27" t="s">
        <v>87</v>
      </c>
      <c r="Q322" s="27" t="s">
        <v>2048</v>
      </c>
      <c r="R322" s="136" t="s">
        <v>1643</v>
      </c>
      <c r="S322" s="136" t="s">
        <v>2113</v>
      </c>
      <c r="T322" s="136" t="s">
        <v>2092</v>
      </c>
      <c r="U322" s="136">
        <v>10</v>
      </c>
      <c r="V322" s="136" t="s">
        <v>1087</v>
      </c>
      <c r="W322" s="136" t="s">
        <v>1800</v>
      </c>
      <c r="X322" s="158">
        <v>10</v>
      </c>
      <c r="Z322" s="27" t="s">
        <v>638</v>
      </c>
      <c r="AA322" s="136" t="s">
        <v>538</v>
      </c>
      <c r="AB322" s="136" t="s">
        <v>1799</v>
      </c>
      <c r="AD322" s="136" t="s">
        <v>1030</v>
      </c>
      <c r="AE322" s="156">
        <v>36.299999999999997</v>
      </c>
      <c r="AF322" s="136">
        <v>8.6999999999999993</v>
      </c>
    </row>
    <row r="323" spans="1:32" ht="275">
      <c r="A323" s="27" t="s">
        <v>186</v>
      </c>
      <c r="B323" s="27">
        <v>2013</v>
      </c>
      <c r="C323" s="28" t="s">
        <v>187</v>
      </c>
      <c r="D323" s="28" t="s">
        <v>2074</v>
      </c>
      <c r="E323" s="27" t="s">
        <v>642</v>
      </c>
      <c r="F323" s="30" t="s">
        <v>95</v>
      </c>
      <c r="G323" s="136" t="s">
        <v>1637</v>
      </c>
      <c r="H323" s="136" t="s">
        <v>662</v>
      </c>
      <c r="I323" s="136" t="s">
        <v>1988</v>
      </c>
      <c r="J323" s="136" t="s">
        <v>95</v>
      </c>
      <c r="K323" s="136" t="s">
        <v>1600</v>
      </c>
      <c r="L323" s="136" t="s">
        <v>1615</v>
      </c>
      <c r="N323" s="27">
        <v>22</v>
      </c>
      <c r="O323" s="163">
        <v>0.23499999999999999</v>
      </c>
      <c r="P323" s="27" t="s">
        <v>87</v>
      </c>
      <c r="Q323" s="27" t="s">
        <v>2048</v>
      </c>
      <c r="R323" s="136" t="s">
        <v>1643</v>
      </c>
      <c r="S323" s="136" t="s">
        <v>2113</v>
      </c>
      <c r="T323" s="136" t="s">
        <v>2092</v>
      </c>
      <c r="U323" s="136">
        <v>10</v>
      </c>
      <c r="V323" s="136" t="s">
        <v>1087</v>
      </c>
      <c r="W323" s="136" t="s">
        <v>1800</v>
      </c>
      <c r="X323" s="158">
        <v>10</v>
      </c>
      <c r="Z323" s="27" t="s">
        <v>638</v>
      </c>
      <c r="AA323" s="136" t="s">
        <v>538</v>
      </c>
      <c r="AB323" s="136" t="s">
        <v>1799</v>
      </c>
      <c r="AD323" s="136" t="s">
        <v>1031</v>
      </c>
      <c r="AE323" s="156">
        <v>33.799999999999997</v>
      </c>
      <c r="AF323" s="136">
        <v>40.4</v>
      </c>
    </row>
    <row r="324" spans="1:32" ht="275">
      <c r="A324" s="27" t="s">
        <v>186</v>
      </c>
      <c r="B324" s="27">
        <v>2013</v>
      </c>
      <c r="C324" s="28" t="s">
        <v>187</v>
      </c>
      <c r="D324" s="28" t="s">
        <v>2074</v>
      </c>
      <c r="E324" s="27" t="s">
        <v>642</v>
      </c>
      <c r="F324" s="30" t="s">
        <v>95</v>
      </c>
      <c r="G324" s="136" t="s">
        <v>1637</v>
      </c>
      <c r="H324" s="136" t="s">
        <v>643</v>
      </c>
      <c r="I324" s="136" t="s">
        <v>1988</v>
      </c>
      <c r="J324" s="136" t="s">
        <v>95</v>
      </c>
      <c r="K324" s="136" t="s">
        <v>1600</v>
      </c>
      <c r="L324" s="136" t="s">
        <v>1615</v>
      </c>
      <c r="N324" s="27">
        <v>22</v>
      </c>
      <c r="O324" s="163">
        <v>0.52500000000000002</v>
      </c>
      <c r="P324" s="27" t="s">
        <v>87</v>
      </c>
      <c r="Q324" s="27" t="s">
        <v>2048</v>
      </c>
      <c r="R324" s="136" t="s">
        <v>1643</v>
      </c>
      <c r="S324" s="136" t="s">
        <v>2113</v>
      </c>
      <c r="T324" s="136" t="s">
        <v>2092</v>
      </c>
      <c r="U324" s="136">
        <v>10</v>
      </c>
      <c r="V324" s="136" t="s">
        <v>1087</v>
      </c>
      <c r="W324" s="136" t="s">
        <v>1800</v>
      </c>
      <c r="X324" s="158">
        <v>10</v>
      </c>
      <c r="Z324" s="27" t="s">
        <v>638</v>
      </c>
      <c r="AA324" s="136" t="s">
        <v>538</v>
      </c>
      <c r="AB324" s="136" t="s">
        <v>1799</v>
      </c>
      <c r="AD324" s="136" t="s">
        <v>1033</v>
      </c>
      <c r="AE324" s="156">
        <v>29.2</v>
      </c>
      <c r="AF324" s="136">
        <v>6.4</v>
      </c>
    </row>
    <row r="325" spans="1:32" ht="275">
      <c r="A325" s="27" t="s">
        <v>186</v>
      </c>
      <c r="B325" s="27">
        <v>2013</v>
      </c>
      <c r="C325" s="28" t="s">
        <v>187</v>
      </c>
      <c r="D325" s="28" t="s">
        <v>2074</v>
      </c>
      <c r="E325" s="27" t="s">
        <v>642</v>
      </c>
      <c r="F325" s="30" t="s">
        <v>95</v>
      </c>
      <c r="G325" s="136" t="s">
        <v>1637</v>
      </c>
      <c r="H325" s="136" t="s">
        <v>654</v>
      </c>
      <c r="I325" s="136" t="s">
        <v>1988</v>
      </c>
      <c r="J325" s="136" t="s">
        <v>95</v>
      </c>
      <c r="K325" s="136" t="s">
        <v>1600</v>
      </c>
      <c r="L325" s="136" t="s">
        <v>1615</v>
      </c>
      <c r="N325" s="27">
        <v>22</v>
      </c>
      <c r="O325" s="163">
        <v>0.52500000000000002</v>
      </c>
      <c r="P325" s="27" t="s">
        <v>87</v>
      </c>
      <c r="Q325" s="27" t="s">
        <v>2048</v>
      </c>
      <c r="R325" s="136" t="s">
        <v>1643</v>
      </c>
      <c r="S325" s="136" t="s">
        <v>2113</v>
      </c>
      <c r="T325" s="136" t="s">
        <v>2092</v>
      </c>
      <c r="U325" s="136">
        <v>10</v>
      </c>
      <c r="V325" s="136" t="s">
        <v>1087</v>
      </c>
      <c r="W325" s="136" t="s">
        <v>1800</v>
      </c>
      <c r="X325" s="158">
        <v>10</v>
      </c>
      <c r="Z325" s="27" t="s">
        <v>638</v>
      </c>
      <c r="AA325" s="136" t="s">
        <v>538</v>
      </c>
      <c r="AB325" s="136" t="s">
        <v>1799</v>
      </c>
      <c r="AD325" s="136" t="s">
        <v>1034</v>
      </c>
      <c r="AE325" s="156">
        <v>25.5</v>
      </c>
      <c r="AF325" s="136">
        <v>15.5</v>
      </c>
    </row>
    <row r="326" spans="1:32" ht="275">
      <c r="A326" s="27" t="s">
        <v>186</v>
      </c>
      <c r="B326" s="27">
        <v>2013</v>
      </c>
      <c r="C326" s="28" t="s">
        <v>187</v>
      </c>
      <c r="D326" s="28" t="s">
        <v>2074</v>
      </c>
      <c r="E326" s="27" t="s">
        <v>642</v>
      </c>
      <c r="F326" s="30" t="s">
        <v>95</v>
      </c>
      <c r="G326" s="136" t="s">
        <v>1637</v>
      </c>
      <c r="H326" s="136" t="s">
        <v>662</v>
      </c>
      <c r="I326" s="136" t="s">
        <v>1988</v>
      </c>
      <c r="J326" s="136" t="s">
        <v>95</v>
      </c>
      <c r="K326" s="136" t="s">
        <v>1600</v>
      </c>
      <c r="L326" s="136" t="s">
        <v>1615</v>
      </c>
      <c r="N326" s="27">
        <v>22</v>
      </c>
      <c r="O326" s="163">
        <v>0.52500000000000002</v>
      </c>
      <c r="P326" s="27" t="s">
        <v>87</v>
      </c>
      <c r="Q326" s="27" t="s">
        <v>2048</v>
      </c>
      <c r="R326" s="136" t="s">
        <v>1643</v>
      </c>
      <c r="S326" s="136" t="s">
        <v>2113</v>
      </c>
      <c r="T326" s="136" t="s">
        <v>2092</v>
      </c>
      <c r="U326" s="136">
        <v>10</v>
      </c>
      <c r="V326" s="136" t="s">
        <v>1087</v>
      </c>
      <c r="W326" s="136" t="s">
        <v>1800</v>
      </c>
      <c r="X326" s="158">
        <v>10</v>
      </c>
      <c r="Z326" s="27" t="s">
        <v>638</v>
      </c>
      <c r="AA326" s="136" t="s">
        <v>538</v>
      </c>
      <c r="AB326" s="136" t="s">
        <v>1799</v>
      </c>
      <c r="AD326" s="136" t="s">
        <v>1035</v>
      </c>
      <c r="AE326" s="156">
        <v>25.9</v>
      </c>
      <c r="AF326" s="136">
        <v>4.0999999999999996</v>
      </c>
    </row>
    <row r="327" spans="1:32" ht="175">
      <c r="A327" s="27" t="s">
        <v>168</v>
      </c>
      <c r="B327" s="27">
        <v>2016</v>
      </c>
      <c r="C327" s="28" t="s">
        <v>169</v>
      </c>
      <c r="D327" s="27" t="s">
        <v>2037</v>
      </c>
      <c r="E327" s="27" t="s">
        <v>2033</v>
      </c>
      <c r="F327" s="30" t="s">
        <v>87</v>
      </c>
      <c r="G327" s="27" t="s">
        <v>281</v>
      </c>
      <c r="H327" s="136" t="s">
        <v>1839</v>
      </c>
      <c r="K327" s="136" t="s">
        <v>1840</v>
      </c>
      <c r="N327" s="141">
        <v>22</v>
      </c>
      <c r="O327" s="83">
        <v>0.7</v>
      </c>
      <c r="P327" s="27" t="s">
        <v>87</v>
      </c>
      <c r="Q327" s="136" t="s">
        <v>2048</v>
      </c>
      <c r="R327" s="136" t="s">
        <v>1845</v>
      </c>
      <c r="S327" s="139" t="s">
        <v>2021</v>
      </c>
      <c r="T327" s="136" t="s">
        <v>2091</v>
      </c>
      <c r="V327" s="139" t="s">
        <v>2121</v>
      </c>
      <c r="AA327" s="139"/>
      <c r="AE327" s="156"/>
    </row>
    <row r="328" spans="1:32" ht="175">
      <c r="A328" s="27" t="s">
        <v>168</v>
      </c>
      <c r="B328" s="27">
        <v>2016</v>
      </c>
      <c r="C328" s="28" t="s">
        <v>169</v>
      </c>
      <c r="D328" s="27" t="s">
        <v>2037</v>
      </c>
      <c r="E328" s="27" t="s">
        <v>2033</v>
      </c>
      <c r="F328" s="30" t="s">
        <v>87</v>
      </c>
      <c r="G328" s="27" t="s">
        <v>281</v>
      </c>
      <c r="H328" s="136" t="s">
        <v>1841</v>
      </c>
      <c r="K328" s="136" t="s">
        <v>1842</v>
      </c>
      <c r="N328" s="141">
        <v>22</v>
      </c>
      <c r="O328" s="83">
        <v>0.7</v>
      </c>
      <c r="P328" s="27" t="s">
        <v>87</v>
      </c>
      <c r="Q328" s="136" t="s">
        <v>2048</v>
      </c>
      <c r="R328" s="136" t="s">
        <v>1845</v>
      </c>
      <c r="S328" s="139" t="s">
        <v>2021</v>
      </c>
      <c r="T328" s="136" t="s">
        <v>2091</v>
      </c>
      <c r="V328" s="139" t="s">
        <v>2121</v>
      </c>
      <c r="AA328" s="139"/>
      <c r="AE328" s="156"/>
    </row>
    <row r="329" spans="1:32" ht="175">
      <c r="A329" s="27" t="s">
        <v>168</v>
      </c>
      <c r="B329" s="27">
        <v>2016</v>
      </c>
      <c r="C329" s="28" t="s">
        <v>169</v>
      </c>
      <c r="D329" s="27" t="s">
        <v>2037</v>
      </c>
      <c r="E329" s="27" t="s">
        <v>2033</v>
      </c>
      <c r="F329" s="30" t="s">
        <v>87</v>
      </c>
      <c r="G329" s="27" t="s">
        <v>281</v>
      </c>
      <c r="H329" s="136" t="s">
        <v>1843</v>
      </c>
      <c r="K329" s="136" t="s">
        <v>1844</v>
      </c>
      <c r="N329" s="141">
        <v>22</v>
      </c>
      <c r="O329" s="83">
        <v>0.7</v>
      </c>
      <c r="P329" s="27" t="s">
        <v>87</v>
      </c>
      <c r="Q329" s="136" t="s">
        <v>2048</v>
      </c>
      <c r="R329" s="136" t="s">
        <v>1845</v>
      </c>
      <c r="S329" s="139" t="s">
        <v>2021</v>
      </c>
      <c r="T329" s="136" t="s">
        <v>2091</v>
      </c>
      <c r="V329" s="139" t="s">
        <v>2121</v>
      </c>
      <c r="AA329" s="139"/>
      <c r="AE329" s="156"/>
    </row>
    <row r="330" spans="1:32" ht="175">
      <c r="A330" s="27" t="s">
        <v>168</v>
      </c>
      <c r="B330" s="27">
        <v>2016</v>
      </c>
      <c r="C330" s="28" t="s">
        <v>169</v>
      </c>
      <c r="D330" s="27" t="s">
        <v>2037</v>
      </c>
      <c r="E330" s="27" t="s">
        <v>2033</v>
      </c>
      <c r="F330" s="30" t="s">
        <v>87</v>
      </c>
      <c r="G330" s="27" t="s">
        <v>281</v>
      </c>
      <c r="H330" s="136" t="s">
        <v>1843</v>
      </c>
      <c r="K330" s="136" t="s">
        <v>1844</v>
      </c>
      <c r="N330" s="141">
        <v>22</v>
      </c>
      <c r="O330" s="83">
        <v>0.7</v>
      </c>
      <c r="P330" s="27" t="s">
        <v>87</v>
      </c>
      <c r="Q330" s="136" t="s">
        <v>2048</v>
      </c>
      <c r="R330" s="136" t="s">
        <v>1838</v>
      </c>
      <c r="S330" s="139" t="s">
        <v>2021</v>
      </c>
      <c r="T330" s="136" t="s">
        <v>2091</v>
      </c>
      <c r="V330" s="139" t="s">
        <v>2121</v>
      </c>
      <c r="AA330" s="139"/>
      <c r="AE330" s="156"/>
    </row>
    <row r="331" spans="1:32" ht="225" customHeight="1">
      <c r="A331" s="73" t="s">
        <v>135</v>
      </c>
      <c r="B331" s="27">
        <v>2013</v>
      </c>
      <c r="C331" s="28" t="s">
        <v>136</v>
      </c>
      <c r="D331" s="28" t="s">
        <v>2074</v>
      </c>
      <c r="E331" s="27" t="s">
        <v>702</v>
      </c>
      <c r="F331" s="30" t="s">
        <v>87</v>
      </c>
      <c r="G331" s="139" t="s">
        <v>281</v>
      </c>
      <c r="H331" s="136" t="s">
        <v>1615</v>
      </c>
      <c r="K331" s="139" t="s">
        <v>1638</v>
      </c>
      <c r="N331" s="168"/>
      <c r="O331" s="139"/>
      <c r="P331" s="139" t="s">
        <v>95</v>
      </c>
      <c r="Q331" s="136" t="s">
        <v>2048</v>
      </c>
      <c r="R331" s="136" t="s">
        <v>1886</v>
      </c>
      <c r="S331" s="136" t="s">
        <v>2021</v>
      </c>
      <c r="T331" s="136" t="s">
        <v>2091</v>
      </c>
      <c r="U331" s="136">
        <v>10</v>
      </c>
      <c r="V331" s="136" t="s">
        <v>1087</v>
      </c>
      <c r="AA331" s="27" t="s">
        <v>2105</v>
      </c>
      <c r="AE331" s="156"/>
    </row>
    <row r="332" spans="1:32" ht="225" customHeight="1">
      <c r="A332" s="73" t="s">
        <v>135</v>
      </c>
      <c r="B332" s="27">
        <v>2013</v>
      </c>
      <c r="C332" s="28" t="s">
        <v>136</v>
      </c>
      <c r="D332" s="28" t="s">
        <v>2074</v>
      </c>
      <c r="E332" s="27" t="s">
        <v>702</v>
      </c>
      <c r="F332" s="30" t="s">
        <v>87</v>
      </c>
      <c r="G332" s="139" t="s">
        <v>281</v>
      </c>
      <c r="H332" s="136" t="s">
        <v>1615</v>
      </c>
      <c r="K332" s="139" t="s">
        <v>1638</v>
      </c>
      <c r="N332" s="168"/>
      <c r="O332" s="139"/>
      <c r="P332" s="139" t="s">
        <v>95</v>
      </c>
      <c r="Q332" s="136" t="s">
        <v>2048</v>
      </c>
      <c r="R332" s="136" t="s">
        <v>1886</v>
      </c>
      <c r="S332" s="136" t="s">
        <v>2021</v>
      </c>
      <c r="T332" s="136" t="s">
        <v>2091</v>
      </c>
      <c r="V332" s="136" t="s">
        <v>1086</v>
      </c>
      <c r="AA332" s="27" t="s">
        <v>2105</v>
      </c>
      <c r="AE332" s="156"/>
    </row>
    <row r="333" spans="1:32" ht="409.5" customHeight="1">
      <c r="A333" s="73" t="s">
        <v>135</v>
      </c>
      <c r="B333" s="27">
        <v>2013</v>
      </c>
      <c r="C333" s="28" t="s">
        <v>136</v>
      </c>
      <c r="D333" s="28" t="s">
        <v>2074</v>
      </c>
      <c r="E333" s="27" t="s">
        <v>377</v>
      </c>
      <c r="F333" s="30" t="s">
        <v>87</v>
      </c>
      <c r="G333" s="139" t="s">
        <v>281</v>
      </c>
      <c r="H333" s="136" t="s">
        <v>1615</v>
      </c>
      <c r="K333" s="139" t="s">
        <v>1638</v>
      </c>
      <c r="N333" s="168"/>
      <c r="O333" s="139"/>
      <c r="P333" s="139" t="s">
        <v>95</v>
      </c>
      <c r="Q333" s="136" t="s">
        <v>2048</v>
      </c>
      <c r="R333" s="136" t="s">
        <v>1886</v>
      </c>
      <c r="S333" s="136" t="s">
        <v>2021</v>
      </c>
      <c r="T333" s="136" t="s">
        <v>2091</v>
      </c>
      <c r="U333" s="136">
        <v>10</v>
      </c>
      <c r="V333" s="136" t="s">
        <v>1087</v>
      </c>
      <c r="AA333" s="27" t="s">
        <v>2105</v>
      </c>
      <c r="AE333" s="156"/>
    </row>
    <row r="334" spans="1:32" ht="125">
      <c r="A334" s="73" t="s">
        <v>135</v>
      </c>
      <c r="B334" s="27">
        <v>2013</v>
      </c>
      <c r="C334" s="28" t="s">
        <v>136</v>
      </c>
      <c r="D334" s="28" t="s">
        <v>2074</v>
      </c>
      <c r="E334" s="27" t="s">
        <v>377</v>
      </c>
      <c r="F334" s="30" t="s">
        <v>87</v>
      </c>
      <c r="G334" s="139" t="s">
        <v>281</v>
      </c>
      <c r="H334" s="136" t="s">
        <v>1615</v>
      </c>
      <c r="K334" s="139" t="s">
        <v>1638</v>
      </c>
      <c r="N334" s="84"/>
      <c r="O334" s="139"/>
      <c r="P334" s="139" t="s">
        <v>95</v>
      </c>
      <c r="Q334" s="136" t="s">
        <v>2048</v>
      </c>
      <c r="R334" s="136" t="s">
        <v>1886</v>
      </c>
      <c r="S334" s="136" t="s">
        <v>2021</v>
      </c>
      <c r="T334" s="136" t="s">
        <v>2091</v>
      </c>
      <c r="V334" s="136" t="s">
        <v>1086</v>
      </c>
      <c r="AA334" s="27" t="s">
        <v>2105</v>
      </c>
      <c r="AE334" s="156"/>
    </row>
    <row r="335" spans="1:32" ht="225">
      <c r="A335" s="27" t="s">
        <v>140</v>
      </c>
      <c r="B335" s="28">
        <v>2021</v>
      </c>
      <c r="C335" s="28" t="s">
        <v>141</v>
      </c>
      <c r="D335" s="28" t="s">
        <v>2035</v>
      </c>
      <c r="E335" s="28" t="s">
        <v>0</v>
      </c>
      <c r="F335" s="30" t="s">
        <v>95</v>
      </c>
      <c r="G335" s="136" t="s">
        <v>1637</v>
      </c>
      <c r="H335" s="136" t="s">
        <v>2041</v>
      </c>
      <c r="I335" s="136" t="s">
        <v>1978</v>
      </c>
      <c r="J335" s="136" t="s">
        <v>95</v>
      </c>
      <c r="K335" s="136" t="s">
        <v>1600</v>
      </c>
      <c r="L335" s="136" t="s">
        <v>1615</v>
      </c>
      <c r="N335" s="27">
        <v>21</v>
      </c>
      <c r="O335" s="163">
        <v>0.435</v>
      </c>
      <c r="P335" s="27" t="s">
        <v>87</v>
      </c>
      <c r="Q335" s="27" t="s">
        <v>2048</v>
      </c>
      <c r="R335" s="136" t="s">
        <v>1643</v>
      </c>
      <c r="S335" s="136" t="s">
        <v>2020</v>
      </c>
      <c r="T335" s="136" t="s">
        <v>2093</v>
      </c>
      <c r="V335" s="136" t="s">
        <v>1086</v>
      </c>
      <c r="X335" s="158">
        <v>10</v>
      </c>
      <c r="Y335" s="136" t="s">
        <v>2060</v>
      </c>
      <c r="Z335" s="27" t="s">
        <v>292</v>
      </c>
      <c r="AA335" s="136" t="s">
        <v>538</v>
      </c>
      <c r="AB335" s="136" t="s">
        <v>1687</v>
      </c>
      <c r="AC335" s="136" t="s">
        <v>1686</v>
      </c>
      <c r="AD335" s="136" t="s">
        <v>1688</v>
      </c>
      <c r="AE335" s="156">
        <v>20</v>
      </c>
      <c r="AF335" s="136">
        <v>15</v>
      </c>
    </row>
    <row r="336" spans="1:32" ht="225">
      <c r="A336" s="27" t="s">
        <v>140</v>
      </c>
      <c r="B336" s="28">
        <v>2021</v>
      </c>
      <c r="C336" s="28" t="s">
        <v>141</v>
      </c>
      <c r="D336" s="28" t="s">
        <v>2035</v>
      </c>
      <c r="E336" s="28" t="s">
        <v>0</v>
      </c>
      <c r="F336" s="30" t="s">
        <v>95</v>
      </c>
      <c r="G336" s="136" t="s">
        <v>1637</v>
      </c>
      <c r="H336" s="136" t="s">
        <v>294</v>
      </c>
      <c r="I336" s="136" t="s">
        <v>294</v>
      </c>
      <c r="J336" s="136" t="s">
        <v>95</v>
      </c>
      <c r="K336" s="136" t="s">
        <v>1600</v>
      </c>
      <c r="L336" s="136" t="s">
        <v>1615</v>
      </c>
      <c r="N336" s="27">
        <v>21</v>
      </c>
      <c r="O336" s="163">
        <v>0.435</v>
      </c>
      <c r="P336" s="27" t="s">
        <v>87</v>
      </c>
      <c r="Q336" s="27" t="s">
        <v>2048</v>
      </c>
      <c r="R336" s="136" t="s">
        <v>1643</v>
      </c>
      <c r="S336" s="136" t="s">
        <v>2020</v>
      </c>
      <c r="T336" s="136" t="s">
        <v>2093</v>
      </c>
      <c r="V336" s="136" t="s">
        <v>1086</v>
      </c>
      <c r="X336" s="158">
        <v>10</v>
      </c>
      <c r="Y336" s="136" t="s">
        <v>2060</v>
      </c>
      <c r="Z336" s="27" t="s">
        <v>292</v>
      </c>
      <c r="AA336" s="136" t="s">
        <v>538</v>
      </c>
      <c r="AB336" s="136" t="s">
        <v>1687</v>
      </c>
      <c r="AC336" s="136" t="s">
        <v>1686</v>
      </c>
      <c r="AD336" s="136" t="s">
        <v>1691</v>
      </c>
      <c r="AE336" s="156">
        <v>20</v>
      </c>
      <c r="AF336" s="136">
        <v>14</v>
      </c>
    </row>
    <row r="337" spans="1:32" ht="225">
      <c r="A337" s="27" t="s">
        <v>140</v>
      </c>
      <c r="B337" s="28">
        <v>2021</v>
      </c>
      <c r="C337" s="28" t="s">
        <v>141</v>
      </c>
      <c r="D337" s="28" t="s">
        <v>2035</v>
      </c>
      <c r="E337" s="28" t="s">
        <v>0</v>
      </c>
      <c r="F337" s="30" t="s">
        <v>95</v>
      </c>
      <c r="G337" s="136" t="s">
        <v>1637</v>
      </c>
      <c r="H337" s="136" t="s">
        <v>1679</v>
      </c>
      <c r="I337" s="136" t="s">
        <v>1679</v>
      </c>
      <c r="J337" s="136" t="s">
        <v>87</v>
      </c>
      <c r="K337" s="136" t="s">
        <v>1600</v>
      </c>
      <c r="L337" s="136" t="s">
        <v>1615</v>
      </c>
      <c r="N337" s="27">
        <v>21</v>
      </c>
      <c r="O337" s="163">
        <v>0.435</v>
      </c>
      <c r="P337" s="27" t="s">
        <v>87</v>
      </c>
      <c r="Q337" s="27" t="s">
        <v>2048</v>
      </c>
      <c r="R337" s="136" t="s">
        <v>1643</v>
      </c>
      <c r="S337" s="136" t="s">
        <v>2020</v>
      </c>
      <c r="T337" s="136" t="s">
        <v>2093</v>
      </c>
      <c r="V337" s="136" t="s">
        <v>1086</v>
      </c>
      <c r="X337" s="158">
        <v>10</v>
      </c>
      <c r="Y337" s="136" t="s">
        <v>2060</v>
      </c>
      <c r="Z337" s="27" t="s">
        <v>292</v>
      </c>
      <c r="AA337" s="136" t="s">
        <v>538</v>
      </c>
      <c r="AB337" s="136" t="s">
        <v>1687</v>
      </c>
      <c r="AC337" s="136" t="s">
        <v>1686</v>
      </c>
      <c r="AD337" s="136" t="s">
        <v>1689</v>
      </c>
      <c r="AE337" s="156">
        <v>8</v>
      </c>
      <c r="AF337" s="136">
        <v>10</v>
      </c>
    </row>
    <row r="338" spans="1:32" ht="225">
      <c r="A338" s="27" t="s">
        <v>140</v>
      </c>
      <c r="B338" s="28">
        <v>2021</v>
      </c>
      <c r="C338" s="28" t="s">
        <v>141</v>
      </c>
      <c r="D338" s="28" t="s">
        <v>2035</v>
      </c>
      <c r="E338" s="28" t="s">
        <v>0</v>
      </c>
      <c r="F338" s="30" t="s">
        <v>95</v>
      </c>
      <c r="G338" s="136" t="s">
        <v>1637</v>
      </c>
      <c r="H338" s="136" t="s">
        <v>1600</v>
      </c>
      <c r="I338" s="136" t="s">
        <v>1615</v>
      </c>
      <c r="K338" s="136" t="s">
        <v>1603</v>
      </c>
      <c r="L338" s="136" t="s">
        <v>1978</v>
      </c>
      <c r="M338" s="136" t="s">
        <v>95</v>
      </c>
      <c r="N338" s="27">
        <v>21</v>
      </c>
      <c r="O338" s="163">
        <v>0.435</v>
      </c>
      <c r="P338" s="27" t="s">
        <v>87</v>
      </c>
      <c r="Q338" s="27" t="s">
        <v>2048</v>
      </c>
      <c r="R338" s="136" t="s">
        <v>1643</v>
      </c>
      <c r="S338" s="136" t="s">
        <v>2020</v>
      </c>
      <c r="T338" s="136" t="s">
        <v>2093</v>
      </c>
      <c r="V338" s="136" t="s">
        <v>1086</v>
      </c>
      <c r="X338" s="158">
        <v>10</v>
      </c>
      <c r="Y338" s="136" t="s">
        <v>2060</v>
      </c>
      <c r="Z338" s="27" t="s">
        <v>292</v>
      </c>
      <c r="AA338" s="136" t="s">
        <v>538</v>
      </c>
      <c r="AB338" s="136" t="s">
        <v>1687</v>
      </c>
      <c r="AC338" s="136" t="s">
        <v>1686</v>
      </c>
      <c r="AD338" s="136" t="s">
        <v>1690</v>
      </c>
      <c r="AE338" s="156">
        <v>22</v>
      </c>
      <c r="AF338" s="136">
        <v>15</v>
      </c>
    </row>
    <row r="339" spans="1:32" ht="225">
      <c r="A339" s="27" t="s">
        <v>140</v>
      </c>
      <c r="B339" s="28">
        <v>2021</v>
      </c>
      <c r="C339" s="28" t="s">
        <v>141</v>
      </c>
      <c r="D339" s="28" t="s">
        <v>2035</v>
      </c>
      <c r="E339" s="28" t="s">
        <v>0</v>
      </c>
      <c r="F339" s="30" t="s">
        <v>95</v>
      </c>
      <c r="G339" s="136" t="s">
        <v>1637</v>
      </c>
      <c r="H339" s="136" t="s">
        <v>1600</v>
      </c>
      <c r="I339" s="136" t="s">
        <v>1615</v>
      </c>
      <c r="K339" s="136" t="s">
        <v>294</v>
      </c>
      <c r="L339" s="136" t="s">
        <v>294</v>
      </c>
      <c r="M339" s="136" t="s">
        <v>95</v>
      </c>
      <c r="N339" s="27">
        <v>21</v>
      </c>
      <c r="O339" s="163">
        <v>0.435</v>
      </c>
      <c r="P339" s="27" t="s">
        <v>87</v>
      </c>
      <c r="Q339" s="27" t="s">
        <v>2048</v>
      </c>
      <c r="R339" s="136" t="s">
        <v>1643</v>
      </c>
      <c r="S339" s="136" t="s">
        <v>2020</v>
      </c>
      <c r="T339" s="136" t="s">
        <v>2093</v>
      </c>
      <c r="V339" s="136" t="s">
        <v>1086</v>
      </c>
      <c r="X339" s="158">
        <v>10</v>
      </c>
      <c r="Y339" s="136" t="s">
        <v>2060</v>
      </c>
      <c r="Z339" s="27" t="s">
        <v>292</v>
      </c>
      <c r="AA339" s="136" t="s">
        <v>538</v>
      </c>
      <c r="AB339" s="136" t="s">
        <v>1687</v>
      </c>
      <c r="AC339" s="136" t="s">
        <v>1686</v>
      </c>
      <c r="AD339" s="136" t="s">
        <v>1692</v>
      </c>
      <c r="AE339" s="156">
        <v>15</v>
      </c>
      <c r="AF339" s="136">
        <v>12</v>
      </c>
    </row>
    <row r="340" spans="1:32" ht="225">
      <c r="A340" s="27" t="s">
        <v>140</v>
      </c>
      <c r="B340" s="28">
        <v>2021</v>
      </c>
      <c r="C340" s="28" t="s">
        <v>141</v>
      </c>
      <c r="D340" s="28" t="s">
        <v>2035</v>
      </c>
      <c r="E340" s="28" t="s">
        <v>0</v>
      </c>
      <c r="F340" s="30" t="s">
        <v>95</v>
      </c>
      <c r="G340" s="136" t="s">
        <v>1637</v>
      </c>
      <c r="H340" s="136" t="s">
        <v>1600</v>
      </c>
      <c r="I340" s="136" t="s">
        <v>1615</v>
      </c>
      <c r="K340" s="136" t="s">
        <v>1679</v>
      </c>
      <c r="L340" s="136" t="s">
        <v>1679</v>
      </c>
      <c r="M340" s="136" t="s">
        <v>87</v>
      </c>
      <c r="N340" s="27">
        <v>21</v>
      </c>
      <c r="O340" s="163">
        <v>0.435</v>
      </c>
      <c r="P340" s="27" t="s">
        <v>87</v>
      </c>
      <c r="Q340" s="27" t="s">
        <v>2048</v>
      </c>
      <c r="R340" s="136" t="s">
        <v>1643</v>
      </c>
      <c r="S340" s="136" t="s">
        <v>2020</v>
      </c>
      <c r="T340" s="136" t="s">
        <v>2093</v>
      </c>
      <c r="V340" s="136" t="s">
        <v>1086</v>
      </c>
      <c r="X340" s="158">
        <v>10</v>
      </c>
      <c r="Y340" s="136" t="s">
        <v>2060</v>
      </c>
      <c r="Z340" s="27" t="s">
        <v>292</v>
      </c>
      <c r="AA340" s="136" t="s">
        <v>538</v>
      </c>
      <c r="AB340" s="136" t="s">
        <v>1687</v>
      </c>
      <c r="AC340" s="136" t="s">
        <v>1686</v>
      </c>
      <c r="AD340" s="136" t="s">
        <v>1693</v>
      </c>
      <c r="AE340" s="156">
        <v>7</v>
      </c>
      <c r="AF340" s="136">
        <v>6</v>
      </c>
    </row>
    <row r="341" spans="1:32" ht="225">
      <c r="A341" s="27" t="s">
        <v>140</v>
      </c>
      <c r="B341" s="28">
        <v>2021</v>
      </c>
      <c r="C341" s="28" t="s">
        <v>141</v>
      </c>
      <c r="D341" s="28" t="s">
        <v>2035</v>
      </c>
      <c r="E341" s="28" t="s">
        <v>0</v>
      </c>
      <c r="F341" s="30" t="s">
        <v>95</v>
      </c>
      <c r="G341" s="136" t="s">
        <v>1637</v>
      </c>
      <c r="H341" s="136" t="s">
        <v>2041</v>
      </c>
      <c r="I341" s="136" t="s">
        <v>1978</v>
      </c>
      <c r="J341" s="136" t="s">
        <v>95</v>
      </c>
      <c r="K341" s="136" t="s">
        <v>1600</v>
      </c>
      <c r="L341" s="136" t="s">
        <v>1615</v>
      </c>
      <c r="N341" s="27">
        <v>21</v>
      </c>
      <c r="O341" s="163">
        <v>0.435</v>
      </c>
      <c r="P341" s="27" t="s">
        <v>87</v>
      </c>
      <c r="Q341" s="27" t="s">
        <v>2048</v>
      </c>
      <c r="R341" s="136" t="s">
        <v>1643</v>
      </c>
      <c r="S341" s="136" t="s">
        <v>2020</v>
      </c>
      <c r="T341" s="136" t="s">
        <v>2093</v>
      </c>
      <c r="U341" s="136">
        <v>25</v>
      </c>
      <c r="V341" s="136" t="s">
        <v>1087</v>
      </c>
      <c r="X341" s="158">
        <v>10</v>
      </c>
      <c r="Y341" s="136" t="s">
        <v>2060</v>
      </c>
      <c r="Z341" s="27" t="s">
        <v>292</v>
      </c>
      <c r="AA341" s="136" t="s">
        <v>538</v>
      </c>
      <c r="AB341" s="136" t="s">
        <v>1687</v>
      </c>
      <c r="AC341" s="136" t="s">
        <v>1686</v>
      </c>
      <c r="AD341" s="136" t="s">
        <v>1694</v>
      </c>
      <c r="AE341" s="156">
        <v>23</v>
      </c>
      <c r="AF341" s="136">
        <v>19</v>
      </c>
    </row>
    <row r="342" spans="1:32" ht="225">
      <c r="A342" s="27" t="s">
        <v>140</v>
      </c>
      <c r="B342" s="28">
        <v>2021</v>
      </c>
      <c r="C342" s="28" t="s">
        <v>141</v>
      </c>
      <c r="D342" s="28" t="s">
        <v>2035</v>
      </c>
      <c r="E342" s="28" t="s">
        <v>0</v>
      </c>
      <c r="F342" s="30" t="s">
        <v>95</v>
      </c>
      <c r="G342" s="136" t="s">
        <v>1637</v>
      </c>
      <c r="H342" s="136" t="s">
        <v>294</v>
      </c>
      <c r="I342" s="136" t="s">
        <v>294</v>
      </c>
      <c r="J342" s="136" t="s">
        <v>95</v>
      </c>
      <c r="K342" s="136" t="s">
        <v>1600</v>
      </c>
      <c r="L342" s="136" t="s">
        <v>1615</v>
      </c>
      <c r="N342" s="27">
        <v>21</v>
      </c>
      <c r="O342" s="163">
        <v>0.435</v>
      </c>
      <c r="P342" s="27" t="s">
        <v>87</v>
      </c>
      <c r="Q342" s="27" t="s">
        <v>2048</v>
      </c>
      <c r="R342" s="136" t="s">
        <v>1643</v>
      </c>
      <c r="S342" s="136" t="s">
        <v>2020</v>
      </c>
      <c r="T342" s="136" t="s">
        <v>2093</v>
      </c>
      <c r="U342" s="136">
        <v>25</v>
      </c>
      <c r="V342" s="136" t="s">
        <v>1087</v>
      </c>
      <c r="X342" s="158">
        <v>10</v>
      </c>
      <c r="Y342" s="136" t="s">
        <v>2060</v>
      </c>
      <c r="Z342" s="27" t="s">
        <v>292</v>
      </c>
      <c r="AA342" s="136" t="s">
        <v>538</v>
      </c>
      <c r="AB342" s="136" t="s">
        <v>1687</v>
      </c>
      <c r="AC342" s="136" t="s">
        <v>1686</v>
      </c>
      <c r="AD342" s="136" t="s">
        <v>1695</v>
      </c>
      <c r="AE342" s="156">
        <v>28</v>
      </c>
      <c r="AF342" s="136">
        <v>23</v>
      </c>
    </row>
    <row r="343" spans="1:32" ht="225">
      <c r="A343" s="27" t="s">
        <v>140</v>
      </c>
      <c r="B343" s="28">
        <v>2021</v>
      </c>
      <c r="C343" s="28" t="s">
        <v>141</v>
      </c>
      <c r="D343" s="28" t="s">
        <v>2035</v>
      </c>
      <c r="E343" s="28" t="s">
        <v>0</v>
      </c>
      <c r="F343" s="30" t="s">
        <v>95</v>
      </c>
      <c r="G343" s="136" t="s">
        <v>1637</v>
      </c>
      <c r="H343" s="136" t="s">
        <v>1679</v>
      </c>
      <c r="I343" s="136" t="s">
        <v>1679</v>
      </c>
      <c r="J343" s="136" t="s">
        <v>87</v>
      </c>
      <c r="K343" s="136" t="s">
        <v>1600</v>
      </c>
      <c r="L343" s="136" t="s">
        <v>1615</v>
      </c>
      <c r="N343" s="27">
        <v>21</v>
      </c>
      <c r="O343" s="163">
        <v>0.435</v>
      </c>
      <c r="P343" s="27" t="s">
        <v>87</v>
      </c>
      <c r="Q343" s="27" t="s">
        <v>2048</v>
      </c>
      <c r="R343" s="136" t="s">
        <v>1643</v>
      </c>
      <c r="S343" s="136" t="s">
        <v>2020</v>
      </c>
      <c r="T343" s="136" t="s">
        <v>2093</v>
      </c>
      <c r="U343" s="136">
        <v>25</v>
      </c>
      <c r="V343" s="136" t="s">
        <v>1087</v>
      </c>
      <c r="X343" s="158">
        <v>10</v>
      </c>
      <c r="Y343" s="136" t="s">
        <v>2060</v>
      </c>
      <c r="Z343" s="27" t="s">
        <v>292</v>
      </c>
      <c r="AA343" s="136" t="s">
        <v>538</v>
      </c>
      <c r="AB343" s="136" t="s">
        <v>1687</v>
      </c>
      <c r="AC343" s="136" t="s">
        <v>1686</v>
      </c>
      <c r="AD343" s="136" t="s">
        <v>1696</v>
      </c>
      <c r="AE343" s="156">
        <v>5</v>
      </c>
      <c r="AF343" s="136">
        <v>7</v>
      </c>
    </row>
    <row r="344" spans="1:32" ht="225">
      <c r="A344" s="27" t="s">
        <v>140</v>
      </c>
      <c r="B344" s="28">
        <v>2021</v>
      </c>
      <c r="C344" s="28" t="s">
        <v>141</v>
      </c>
      <c r="D344" s="28" t="s">
        <v>2035</v>
      </c>
      <c r="E344" s="28" t="s">
        <v>0</v>
      </c>
      <c r="F344" s="30" t="s">
        <v>95</v>
      </c>
      <c r="G344" s="136" t="s">
        <v>1637</v>
      </c>
      <c r="H344" s="136" t="s">
        <v>1600</v>
      </c>
      <c r="I344" s="136" t="s">
        <v>1615</v>
      </c>
      <c r="K344" s="136" t="s">
        <v>1603</v>
      </c>
      <c r="L344" s="136" t="s">
        <v>1978</v>
      </c>
      <c r="M344" s="136" t="s">
        <v>95</v>
      </c>
      <c r="N344" s="27">
        <v>21</v>
      </c>
      <c r="O344" s="163">
        <v>0.435</v>
      </c>
      <c r="P344" s="27" t="s">
        <v>87</v>
      </c>
      <c r="Q344" s="27" t="s">
        <v>2048</v>
      </c>
      <c r="R344" s="136" t="s">
        <v>1643</v>
      </c>
      <c r="S344" s="136" t="s">
        <v>2020</v>
      </c>
      <c r="T344" s="136" t="s">
        <v>2093</v>
      </c>
      <c r="U344" s="136">
        <v>25</v>
      </c>
      <c r="V344" s="136" t="s">
        <v>1087</v>
      </c>
      <c r="X344" s="158">
        <v>10</v>
      </c>
      <c r="Y344" s="136" t="s">
        <v>2060</v>
      </c>
      <c r="Z344" s="27" t="s">
        <v>292</v>
      </c>
      <c r="AA344" s="136" t="s">
        <v>538</v>
      </c>
      <c r="AB344" s="136" t="s">
        <v>1687</v>
      </c>
      <c r="AC344" s="136" t="s">
        <v>1686</v>
      </c>
      <c r="AD344" s="136" t="s">
        <v>1697</v>
      </c>
      <c r="AE344" s="156">
        <v>18</v>
      </c>
      <c r="AF344" s="136">
        <v>20</v>
      </c>
    </row>
    <row r="345" spans="1:32" ht="225">
      <c r="A345" s="27" t="s">
        <v>140</v>
      </c>
      <c r="B345" s="28">
        <v>2021</v>
      </c>
      <c r="C345" s="28" t="s">
        <v>141</v>
      </c>
      <c r="D345" s="28" t="s">
        <v>2035</v>
      </c>
      <c r="E345" s="28" t="s">
        <v>0</v>
      </c>
      <c r="F345" s="30" t="s">
        <v>95</v>
      </c>
      <c r="G345" s="136" t="s">
        <v>1637</v>
      </c>
      <c r="H345" s="136" t="s">
        <v>1600</v>
      </c>
      <c r="I345" s="136" t="s">
        <v>1615</v>
      </c>
      <c r="K345" s="136" t="s">
        <v>294</v>
      </c>
      <c r="L345" s="136" t="s">
        <v>294</v>
      </c>
      <c r="M345" s="136" t="s">
        <v>95</v>
      </c>
      <c r="N345" s="27">
        <v>21</v>
      </c>
      <c r="O345" s="163">
        <v>0.435</v>
      </c>
      <c r="P345" s="27" t="s">
        <v>87</v>
      </c>
      <c r="Q345" s="27" t="s">
        <v>2048</v>
      </c>
      <c r="R345" s="136" t="s">
        <v>1643</v>
      </c>
      <c r="S345" s="136" t="s">
        <v>2020</v>
      </c>
      <c r="T345" s="136" t="s">
        <v>2093</v>
      </c>
      <c r="U345" s="136">
        <v>25</v>
      </c>
      <c r="V345" s="136" t="s">
        <v>1087</v>
      </c>
      <c r="X345" s="158">
        <v>10</v>
      </c>
      <c r="Y345" s="136" t="s">
        <v>2060</v>
      </c>
      <c r="Z345" s="27" t="s">
        <v>292</v>
      </c>
      <c r="AA345" s="136" t="s">
        <v>538</v>
      </c>
      <c r="AB345" s="136" t="s">
        <v>1687</v>
      </c>
      <c r="AC345" s="136" t="s">
        <v>1686</v>
      </c>
      <c r="AD345" s="136" t="s">
        <v>1698</v>
      </c>
      <c r="AE345" s="156">
        <v>17</v>
      </c>
      <c r="AF345" s="136">
        <v>19</v>
      </c>
    </row>
    <row r="346" spans="1:32" ht="225">
      <c r="A346" s="27" t="s">
        <v>140</v>
      </c>
      <c r="B346" s="28">
        <v>2021</v>
      </c>
      <c r="C346" s="28" t="s">
        <v>141</v>
      </c>
      <c r="D346" s="28" t="s">
        <v>2035</v>
      </c>
      <c r="E346" s="28" t="s">
        <v>0</v>
      </c>
      <c r="F346" s="30" t="s">
        <v>95</v>
      </c>
      <c r="G346" s="136" t="s">
        <v>1637</v>
      </c>
      <c r="H346" s="136" t="s">
        <v>1600</v>
      </c>
      <c r="I346" s="136" t="s">
        <v>1615</v>
      </c>
      <c r="K346" s="136" t="s">
        <v>1679</v>
      </c>
      <c r="L346" s="136" t="s">
        <v>1679</v>
      </c>
      <c r="M346" s="136" t="s">
        <v>87</v>
      </c>
      <c r="N346" s="27">
        <v>21</v>
      </c>
      <c r="O346" s="163">
        <v>0.435</v>
      </c>
      <c r="P346" s="27" t="s">
        <v>87</v>
      </c>
      <c r="Q346" s="27" t="s">
        <v>2048</v>
      </c>
      <c r="R346" s="136" t="s">
        <v>1643</v>
      </c>
      <c r="S346" s="136" t="s">
        <v>2020</v>
      </c>
      <c r="T346" s="136" t="s">
        <v>2093</v>
      </c>
      <c r="U346" s="136">
        <v>25</v>
      </c>
      <c r="V346" s="136" t="s">
        <v>1087</v>
      </c>
      <c r="X346" s="158">
        <v>10</v>
      </c>
      <c r="Y346" s="136" t="s">
        <v>2060</v>
      </c>
      <c r="Z346" s="27" t="s">
        <v>292</v>
      </c>
      <c r="AA346" s="136" t="s">
        <v>538</v>
      </c>
      <c r="AB346" s="136" t="s">
        <v>1687</v>
      </c>
      <c r="AC346" s="136" t="s">
        <v>1686</v>
      </c>
      <c r="AD346" s="136" t="s">
        <v>1699</v>
      </c>
      <c r="AE346" s="156">
        <v>13</v>
      </c>
      <c r="AF346" s="136">
        <v>14</v>
      </c>
    </row>
    <row r="347" spans="1:32" ht="225">
      <c r="A347" s="27" t="s">
        <v>140</v>
      </c>
      <c r="B347" s="28">
        <v>2021</v>
      </c>
      <c r="C347" s="28" t="s">
        <v>141</v>
      </c>
      <c r="D347" s="28" t="s">
        <v>2035</v>
      </c>
      <c r="E347" s="28" t="s">
        <v>1685</v>
      </c>
      <c r="F347" s="30" t="s">
        <v>95</v>
      </c>
      <c r="G347" s="136" t="s">
        <v>1637</v>
      </c>
      <c r="H347" s="136" t="s">
        <v>2041</v>
      </c>
      <c r="I347" s="136" t="s">
        <v>1978</v>
      </c>
      <c r="J347" s="136" t="s">
        <v>95</v>
      </c>
      <c r="K347" s="136" t="s">
        <v>1600</v>
      </c>
      <c r="L347" s="136" t="s">
        <v>1615</v>
      </c>
      <c r="N347" s="27">
        <v>21</v>
      </c>
      <c r="O347" s="163">
        <v>0.435</v>
      </c>
      <c r="P347" s="27" t="s">
        <v>87</v>
      </c>
      <c r="Q347" s="27" t="s">
        <v>2048</v>
      </c>
      <c r="R347" s="136" t="s">
        <v>1643</v>
      </c>
      <c r="S347" s="136" t="s">
        <v>2020</v>
      </c>
      <c r="T347" s="136" t="s">
        <v>2093</v>
      </c>
      <c r="V347" s="136" t="s">
        <v>1086</v>
      </c>
      <c r="X347" s="158">
        <v>10</v>
      </c>
      <c r="Y347" s="136" t="s">
        <v>2060</v>
      </c>
      <c r="Z347" s="27" t="s">
        <v>292</v>
      </c>
      <c r="AA347" s="136" t="s">
        <v>538</v>
      </c>
      <c r="AB347" s="136" t="s">
        <v>1687</v>
      </c>
      <c r="AC347" s="136" t="s">
        <v>1686</v>
      </c>
      <c r="AD347" s="136" t="s">
        <v>1700</v>
      </c>
      <c r="AE347" s="156">
        <v>37</v>
      </c>
      <c r="AF347" s="136">
        <v>12</v>
      </c>
    </row>
    <row r="348" spans="1:32" ht="225">
      <c r="A348" s="27" t="s">
        <v>140</v>
      </c>
      <c r="B348" s="28">
        <v>2021</v>
      </c>
      <c r="C348" s="28" t="s">
        <v>141</v>
      </c>
      <c r="D348" s="28" t="s">
        <v>2035</v>
      </c>
      <c r="E348" s="28" t="s">
        <v>1685</v>
      </c>
      <c r="F348" s="30" t="s">
        <v>95</v>
      </c>
      <c r="G348" s="136" t="s">
        <v>1637</v>
      </c>
      <c r="H348" s="136" t="s">
        <v>294</v>
      </c>
      <c r="I348" s="136" t="s">
        <v>294</v>
      </c>
      <c r="J348" s="136" t="s">
        <v>95</v>
      </c>
      <c r="K348" s="136" t="s">
        <v>1600</v>
      </c>
      <c r="L348" s="136" t="s">
        <v>1615</v>
      </c>
      <c r="N348" s="27">
        <v>21</v>
      </c>
      <c r="O348" s="163">
        <v>0.435</v>
      </c>
      <c r="P348" s="27" t="s">
        <v>87</v>
      </c>
      <c r="Q348" s="27" t="s">
        <v>2048</v>
      </c>
      <c r="R348" s="136" t="s">
        <v>1643</v>
      </c>
      <c r="S348" s="136" t="s">
        <v>2020</v>
      </c>
      <c r="T348" s="136" t="s">
        <v>2093</v>
      </c>
      <c r="V348" s="136" t="s">
        <v>1086</v>
      </c>
      <c r="X348" s="158">
        <v>10</v>
      </c>
      <c r="Y348" s="136" t="s">
        <v>2060</v>
      </c>
      <c r="Z348" s="27" t="s">
        <v>292</v>
      </c>
      <c r="AA348" s="136" t="s">
        <v>538</v>
      </c>
      <c r="AB348" s="136" t="s">
        <v>1687</v>
      </c>
      <c r="AC348" s="136" t="s">
        <v>1686</v>
      </c>
      <c r="AD348" s="136" t="s">
        <v>1701</v>
      </c>
      <c r="AE348" s="156">
        <v>40</v>
      </c>
      <c r="AF348" s="136">
        <v>18</v>
      </c>
    </row>
    <row r="349" spans="1:32" ht="225">
      <c r="A349" s="27" t="s">
        <v>140</v>
      </c>
      <c r="B349" s="28">
        <v>2021</v>
      </c>
      <c r="C349" s="28" t="s">
        <v>141</v>
      </c>
      <c r="D349" s="28" t="s">
        <v>2035</v>
      </c>
      <c r="E349" s="28" t="s">
        <v>1685</v>
      </c>
      <c r="F349" s="30" t="s">
        <v>95</v>
      </c>
      <c r="G349" s="136" t="s">
        <v>1637</v>
      </c>
      <c r="H349" s="136" t="s">
        <v>1679</v>
      </c>
      <c r="I349" s="136" t="s">
        <v>1679</v>
      </c>
      <c r="J349" s="136" t="s">
        <v>87</v>
      </c>
      <c r="K349" s="136" t="s">
        <v>1600</v>
      </c>
      <c r="L349" s="136" t="s">
        <v>1615</v>
      </c>
      <c r="N349" s="27">
        <v>21</v>
      </c>
      <c r="O349" s="163">
        <v>0.435</v>
      </c>
      <c r="P349" s="27" t="s">
        <v>87</v>
      </c>
      <c r="Q349" s="27" t="s">
        <v>2048</v>
      </c>
      <c r="R349" s="136" t="s">
        <v>1643</v>
      </c>
      <c r="S349" s="136" t="s">
        <v>2020</v>
      </c>
      <c r="T349" s="136" t="s">
        <v>2093</v>
      </c>
      <c r="V349" s="136" t="s">
        <v>1086</v>
      </c>
      <c r="X349" s="158">
        <v>10</v>
      </c>
      <c r="Y349" s="136" t="s">
        <v>2060</v>
      </c>
      <c r="Z349" s="27" t="s">
        <v>292</v>
      </c>
      <c r="AA349" s="136" t="s">
        <v>538</v>
      </c>
      <c r="AB349" s="136" t="s">
        <v>1687</v>
      </c>
      <c r="AC349" s="136" t="s">
        <v>1686</v>
      </c>
      <c r="AD349" s="136" t="s">
        <v>1702</v>
      </c>
      <c r="AE349" s="156">
        <v>33</v>
      </c>
      <c r="AF349" s="136">
        <v>20</v>
      </c>
    </row>
    <row r="350" spans="1:32" ht="225">
      <c r="A350" s="27" t="s">
        <v>140</v>
      </c>
      <c r="B350" s="28">
        <v>2021</v>
      </c>
      <c r="C350" s="28" t="s">
        <v>141</v>
      </c>
      <c r="D350" s="28" t="s">
        <v>2035</v>
      </c>
      <c r="E350" s="28" t="s">
        <v>1685</v>
      </c>
      <c r="F350" s="30" t="s">
        <v>95</v>
      </c>
      <c r="G350" s="136" t="s">
        <v>1637</v>
      </c>
      <c r="H350" s="136" t="s">
        <v>1600</v>
      </c>
      <c r="I350" s="136" t="s">
        <v>1615</v>
      </c>
      <c r="K350" s="136" t="s">
        <v>1603</v>
      </c>
      <c r="L350" s="136" t="s">
        <v>1978</v>
      </c>
      <c r="M350" s="136" t="s">
        <v>95</v>
      </c>
      <c r="N350" s="27">
        <v>21</v>
      </c>
      <c r="O350" s="163">
        <v>0.435</v>
      </c>
      <c r="P350" s="27" t="s">
        <v>87</v>
      </c>
      <c r="Q350" s="27" t="s">
        <v>2048</v>
      </c>
      <c r="R350" s="136" t="s">
        <v>1643</v>
      </c>
      <c r="S350" s="136" t="s">
        <v>2020</v>
      </c>
      <c r="T350" s="136" t="s">
        <v>2093</v>
      </c>
      <c r="V350" s="136" t="s">
        <v>1086</v>
      </c>
      <c r="X350" s="158">
        <v>10</v>
      </c>
      <c r="Y350" s="136" t="s">
        <v>2060</v>
      </c>
      <c r="Z350" s="27" t="s">
        <v>292</v>
      </c>
      <c r="AA350" s="136" t="s">
        <v>538</v>
      </c>
      <c r="AB350" s="136" t="s">
        <v>1687</v>
      </c>
      <c r="AC350" s="136" t="s">
        <v>1686</v>
      </c>
      <c r="AD350" s="136" t="s">
        <v>1703</v>
      </c>
      <c r="AE350" s="156">
        <v>18</v>
      </c>
      <c r="AF350" s="136">
        <v>17</v>
      </c>
    </row>
    <row r="351" spans="1:32" ht="125" customHeight="1">
      <c r="A351" s="27" t="s">
        <v>140</v>
      </c>
      <c r="B351" s="28">
        <v>2021</v>
      </c>
      <c r="C351" s="28" t="s">
        <v>141</v>
      </c>
      <c r="D351" s="28" t="s">
        <v>2035</v>
      </c>
      <c r="E351" s="28" t="s">
        <v>1685</v>
      </c>
      <c r="F351" s="30" t="s">
        <v>95</v>
      </c>
      <c r="G351" s="136" t="s">
        <v>1637</v>
      </c>
      <c r="H351" s="136" t="s">
        <v>1600</v>
      </c>
      <c r="I351" s="136" t="s">
        <v>1615</v>
      </c>
      <c r="K351" s="136" t="s">
        <v>294</v>
      </c>
      <c r="L351" s="136" t="s">
        <v>294</v>
      </c>
      <c r="M351" s="136" t="s">
        <v>95</v>
      </c>
      <c r="N351" s="17">
        <v>21</v>
      </c>
      <c r="O351" s="163">
        <v>0.435</v>
      </c>
      <c r="P351" s="27" t="s">
        <v>87</v>
      </c>
      <c r="Q351" s="27" t="s">
        <v>2048</v>
      </c>
      <c r="R351" s="136" t="s">
        <v>1643</v>
      </c>
      <c r="S351" s="136" t="s">
        <v>2020</v>
      </c>
      <c r="T351" s="136" t="s">
        <v>2093</v>
      </c>
      <c r="V351" s="136" t="s">
        <v>1086</v>
      </c>
      <c r="X351" s="158">
        <v>10</v>
      </c>
      <c r="Y351" s="136" t="s">
        <v>2060</v>
      </c>
      <c r="Z351" s="27" t="s">
        <v>292</v>
      </c>
      <c r="AA351" s="136" t="s">
        <v>538</v>
      </c>
      <c r="AB351" s="136" t="s">
        <v>1687</v>
      </c>
      <c r="AC351" s="136" t="s">
        <v>1686</v>
      </c>
      <c r="AD351" s="136" t="s">
        <v>1704</v>
      </c>
      <c r="AE351" s="156">
        <v>15</v>
      </c>
      <c r="AF351" s="136">
        <v>17</v>
      </c>
    </row>
    <row r="352" spans="1:32" ht="225">
      <c r="A352" s="27" t="s">
        <v>140</v>
      </c>
      <c r="B352" s="28">
        <v>2021</v>
      </c>
      <c r="C352" s="28" t="s">
        <v>141</v>
      </c>
      <c r="D352" s="28" t="s">
        <v>2035</v>
      </c>
      <c r="E352" s="28" t="s">
        <v>1685</v>
      </c>
      <c r="F352" s="30" t="s">
        <v>95</v>
      </c>
      <c r="G352" s="136" t="s">
        <v>1637</v>
      </c>
      <c r="H352" s="136" t="s">
        <v>1600</v>
      </c>
      <c r="I352" s="136" t="s">
        <v>1615</v>
      </c>
      <c r="K352" s="136" t="s">
        <v>1679</v>
      </c>
      <c r="L352" s="136" t="s">
        <v>1679</v>
      </c>
      <c r="M352" s="136" t="s">
        <v>87</v>
      </c>
      <c r="N352" s="27">
        <v>21</v>
      </c>
      <c r="O352" s="163">
        <v>0.435</v>
      </c>
      <c r="P352" s="27" t="s">
        <v>87</v>
      </c>
      <c r="Q352" s="27" t="s">
        <v>2048</v>
      </c>
      <c r="R352" s="136" t="s">
        <v>1643</v>
      </c>
      <c r="S352" s="136" t="s">
        <v>2020</v>
      </c>
      <c r="T352" s="136" t="s">
        <v>2093</v>
      </c>
      <c r="V352" s="136" t="s">
        <v>1086</v>
      </c>
      <c r="X352" s="158">
        <v>10</v>
      </c>
      <c r="Y352" s="136" t="s">
        <v>2060</v>
      </c>
      <c r="Z352" s="27" t="s">
        <v>292</v>
      </c>
      <c r="AA352" s="136" t="s">
        <v>538</v>
      </c>
      <c r="AB352" s="136" t="s">
        <v>1687</v>
      </c>
      <c r="AC352" s="136" t="s">
        <v>1686</v>
      </c>
      <c r="AD352" s="136" t="s">
        <v>1705</v>
      </c>
      <c r="AE352" s="156">
        <v>21</v>
      </c>
      <c r="AF352" s="136">
        <v>18</v>
      </c>
    </row>
    <row r="353" spans="1:32" ht="225">
      <c r="A353" s="27" t="s">
        <v>140</v>
      </c>
      <c r="B353" s="28">
        <v>2021</v>
      </c>
      <c r="C353" s="28" t="s">
        <v>141</v>
      </c>
      <c r="D353" s="28" t="s">
        <v>2035</v>
      </c>
      <c r="E353" s="28" t="s">
        <v>1685</v>
      </c>
      <c r="F353" s="30" t="s">
        <v>95</v>
      </c>
      <c r="G353" s="136" t="s">
        <v>1637</v>
      </c>
      <c r="H353" s="136" t="s">
        <v>2041</v>
      </c>
      <c r="I353" s="136" t="s">
        <v>1978</v>
      </c>
      <c r="J353" s="136" t="s">
        <v>95</v>
      </c>
      <c r="K353" s="136" t="s">
        <v>1600</v>
      </c>
      <c r="L353" s="136" t="s">
        <v>1615</v>
      </c>
      <c r="N353" s="27">
        <v>21</v>
      </c>
      <c r="O353" s="163">
        <v>0.435</v>
      </c>
      <c r="P353" s="27" t="s">
        <v>87</v>
      </c>
      <c r="Q353" s="27" t="s">
        <v>2048</v>
      </c>
      <c r="R353" s="136" t="s">
        <v>1643</v>
      </c>
      <c r="S353" s="136" t="s">
        <v>2020</v>
      </c>
      <c r="T353" s="136" t="s">
        <v>2093</v>
      </c>
      <c r="U353" s="136">
        <v>25</v>
      </c>
      <c r="V353" s="136" t="s">
        <v>1087</v>
      </c>
      <c r="X353" s="158">
        <v>10</v>
      </c>
      <c r="Y353" s="136" t="s">
        <v>2060</v>
      </c>
      <c r="Z353" s="27" t="s">
        <v>292</v>
      </c>
      <c r="AA353" s="136" t="s">
        <v>538</v>
      </c>
      <c r="AB353" s="136" t="s">
        <v>1687</v>
      </c>
      <c r="AC353" s="136" t="s">
        <v>1686</v>
      </c>
      <c r="AD353" s="136" t="s">
        <v>1706</v>
      </c>
      <c r="AE353" s="156">
        <v>34</v>
      </c>
      <c r="AF353" s="136">
        <v>12</v>
      </c>
    </row>
    <row r="354" spans="1:32" ht="225">
      <c r="A354" s="27" t="s">
        <v>140</v>
      </c>
      <c r="B354" s="28">
        <v>2021</v>
      </c>
      <c r="C354" s="28" t="s">
        <v>141</v>
      </c>
      <c r="D354" s="28" t="s">
        <v>2035</v>
      </c>
      <c r="E354" s="28" t="s">
        <v>1685</v>
      </c>
      <c r="F354" s="30" t="s">
        <v>95</v>
      </c>
      <c r="G354" s="136" t="s">
        <v>1637</v>
      </c>
      <c r="H354" s="136" t="s">
        <v>294</v>
      </c>
      <c r="I354" s="136" t="s">
        <v>294</v>
      </c>
      <c r="J354" s="136" t="s">
        <v>95</v>
      </c>
      <c r="K354" s="136" t="s">
        <v>1600</v>
      </c>
      <c r="L354" s="136" t="s">
        <v>1615</v>
      </c>
      <c r="N354" s="27">
        <v>21</v>
      </c>
      <c r="O354" s="163">
        <v>0.435</v>
      </c>
      <c r="P354" s="27" t="s">
        <v>87</v>
      </c>
      <c r="Q354" s="27" t="s">
        <v>2048</v>
      </c>
      <c r="R354" s="136" t="s">
        <v>1643</v>
      </c>
      <c r="S354" s="136" t="s">
        <v>2020</v>
      </c>
      <c r="T354" s="136" t="s">
        <v>2093</v>
      </c>
      <c r="U354" s="136">
        <v>25</v>
      </c>
      <c r="V354" s="136" t="s">
        <v>1087</v>
      </c>
      <c r="X354" s="158">
        <v>10</v>
      </c>
      <c r="Y354" s="136" t="s">
        <v>2060</v>
      </c>
      <c r="Z354" s="27" t="s">
        <v>292</v>
      </c>
      <c r="AA354" s="136" t="s">
        <v>538</v>
      </c>
      <c r="AB354" s="136" t="s">
        <v>1687</v>
      </c>
      <c r="AC354" s="136" t="s">
        <v>1686</v>
      </c>
      <c r="AD354" s="136" t="s">
        <v>1707</v>
      </c>
      <c r="AE354" s="156">
        <v>37</v>
      </c>
      <c r="AF354" s="136">
        <v>14</v>
      </c>
    </row>
    <row r="355" spans="1:32" ht="225">
      <c r="A355" s="27" t="s">
        <v>140</v>
      </c>
      <c r="B355" s="28">
        <v>2021</v>
      </c>
      <c r="C355" s="28" t="s">
        <v>141</v>
      </c>
      <c r="D355" s="28" t="s">
        <v>2035</v>
      </c>
      <c r="E355" s="28" t="s">
        <v>1685</v>
      </c>
      <c r="F355" s="30" t="s">
        <v>95</v>
      </c>
      <c r="G355" s="136" t="s">
        <v>1637</v>
      </c>
      <c r="H355" s="136" t="s">
        <v>1679</v>
      </c>
      <c r="I355" s="136" t="s">
        <v>1679</v>
      </c>
      <c r="J355" s="136" t="s">
        <v>87</v>
      </c>
      <c r="K355" s="136" t="s">
        <v>1600</v>
      </c>
      <c r="L355" s="136" t="s">
        <v>1615</v>
      </c>
      <c r="N355" s="27">
        <v>21</v>
      </c>
      <c r="O355" s="163">
        <v>0.435</v>
      </c>
      <c r="P355" s="27" t="s">
        <v>87</v>
      </c>
      <c r="Q355" s="27" t="s">
        <v>2048</v>
      </c>
      <c r="R355" s="136" t="s">
        <v>1643</v>
      </c>
      <c r="S355" s="136" t="s">
        <v>2020</v>
      </c>
      <c r="T355" s="136" t="s">
        <v>2093</v>
      </c>
      <c r="U355" s="136">
        <v>25</v>
      </c>
      <c r="V355" s="136" t="s">
        <v>1087</v>
      </c>
      <c r="X355" s="158">
        <v>10</v>
      </c>
      <c r="Y355" s="136" t="s">
        <v>2060</v>
      </c>
      <c r="Z355" s="27" t="s">
        <v>292</v>
      </c>
      <c r="AA355" s="136" t="s">
        <v>538</v>
      </c>
      <c r="AB355" s="136" t="s">
        <v>1687</v>
      </c>
      <c r="AC355" s="136" t="s">
        <v>1686</v>
      </c>
      <c r="AD355" s="136" t="s">
        <v>1708</v>
      </c>
      <c r="AE355" s="156">
        <v>30</v>
      </c>
      <c r="AF355" s="136">
        <v>18</v>
      </c>
    </row>
    <row r="356" spans="1:32" ht="125" customHeight="1">
      <c r="A356" s="27" t="s">
        <v>140</v>
      </c>
      <c r="B356" s="28">
        <v>2021</v>
      </c>
      <c r="C356" s="28" t="s">
        <v>141</v>
      </c>
      <c r="D356" s="28" t="s">
        <v>2035</v>
      </c>
      <c r="E356" s="28" t="s">
        <v>1685</v>
      </c>
      <c r="F356" s="30" t="s">
        <v>95</v>
      </c>
      <c r="G356" s="136" t="s">
        <v>1637</v>
      </c>
      <c r="H356" s="136" t="s">
        <v>1600</v>
      </c>
      <c r="I356" s="136" t="s">
        <v>1615</v>
      </c>
      <c r="K356" s="136" t="s">
        <v>1603</v>
      </c>
      <c r="L356" s="136" t="s">
        <v>1978</v>
      </c>
      <c r="M356" s="136" t="s">
        <v>95</v>
      </c>
      <c r="N356" s="17">
        <v>21</v>
      </c>
      <c r="O356" s="163">
        <v>0.435</v>
      </c>
      <c r="P356" s="27" t="s">
        <v>87</v>
      </c>
      <c r="Q356" s="27" t="s">
        <v>2048</v>
      </c>
      <c r="R356" s="136" t="s">
        <v>1643</v>
      </c>
      <c r="S356" s="136" t="s">
        <v>2020</v>
      </c>
      <c r="T356" s="136" t="s">
        <v>2093</v>
      </c>
      <c r="U356" s="136">
        <v>25</v>
      </c>
      <c r="V356" s="136" t="s">
        <v>1087</v>
      </c>
      <c r="X356" s="158">
        <v>10</v>
      </c>
      <c r="Y356" s="136" t="s">
        <v>2060</v>
      </c>
      <c r="Z356" s="27" t="s">
        <v>292</v>
      </c>
      <c r="AA356" s="136" t="s">
        <v>538</v>
      </c>
      <c r="AB356" s="136" t="s">
        <v>1687</v>
      </c>
      <c r="AC356" s="136" t="s">
        <v>1686</v>
      </c>
      <c r="AD356" s="136" t="s">
        <v>1709</v>
      </c>
      <c r="AE356" s="156">
        <v>13</v>
      </c>
      <c r="AF356" s="136">
        <v>12</v>
      </c>
    </row>
    <row r="357" spans="1:32" ht="125" customHeight="1">
      <c r="A357" s="27" t="s">
        <v>140</v>
      </c>
      <c r="B357" s="28">
        <v>2021</v>
      </c>
      <c r="C357" s="28" t="s">
        <v>141</v>
      </c>
      <c r="D357" s="28" t="s">
        <v>2035</v>
      </c>
      <c r="E357" s="28" t="s">
        <v>1685</v>
      </c>
      <c r="F357" s="30" t="s">
        <v>95</v>
      </c>
      <c r="G357" s="136" t="s">
        <v>1637</v>
      </c>
      <c r="H357" s="136" t="s">
        <v>1600</v>
      </c>
      <c r="I357" s="136" t="s">
        <v>1615</v>
      </c>
      <c r="K357" s="136" t="s">
        <v>294</v>
      </c>
      <c r="L357" s="136" t="s">
        <v>294</v>
      </c>
      <c r="M357" s="136" t="s">
        <v>95</v>
      </c>
      <c r="N357" s="17">
        <v>21</v>
      </c>
      <c r="O357" s="163">
        <v>0.435</v>
      </c>
      <c r="P357" s="27" t="s">
        <v>87</v>
      </c>
      <c r="Q357" s="27" t="s">
        <v>2048</v>
      </c>
      <c r="R357" s="136" t="s">
        <v>1643</v>
      </c>
      <c r="S357" s="136" t="s">
        <v>2020</v>
      </c>
      <c r="T357" s="136" t="s">
        <v>2093</v>
      </c>
      <c r="U357" s="136">
        <v>25</v>
      </c>
      <c r="V357" s="136" t="s">
        <v>1087</v>
      </c>
      <c r="X357" s="158">
        <v>10</v>
      </c>
      <c r="Y357" s="136" t="s">
        <v>2060</v>
      </c>
      <c r="Z357" s="27" t="s">
        <v>292</v>
      </c>
      <c r="AA357" s="136" t="s">
        <v>538</v>
      </c>
      <c r="AB357" s="136" t="s">
        <v>1687</v>
      </c>
      <c r="AC357" s="136" t="s">
        <v>1686</v>
      </c>
      <c r="AD357" s="136" t="s">
        <v>1710</v>
      </c>
      <c r="AE357" s="156">
        <v>16</v>
      </c>
      <c r="AF357" s="136">
        <v>16</v>
      </c>
    </row>
    <row r="358" spans="1:32" ht="225">
      <c r="A358" s="27" t="s">
        <v>140</v>
      </c>
      <c r="B358" s="28">
        <v>2021</v>
      </c>
      <c r="C358" s="28" t="s">
        <v>141</v>
      </c>
      <c r="D358" s="28" t="s">
        <v>2035</v>
      </c>
      <c r="E358" s="28" t="s">
        <v>1685</v>
      </c>
      <c r="F358" s="30" t="s">
        <v>95</v>
      </c>
      <c r="G358" s="136" t="s">
        <v>1637</v>
      </c>
      <c r="H358" s="136" t="s">
        <v>1600</v>
      </c>
      <c r="I358" s="136" t="s">
        <v>1615</v>
      </c>
      <c r="K358" s="136" t="s">
        <v>1679</v>
      </c>
      <c r="L358" s="136" t="s">
        <v>1679</v>
      </c>
      <c r="M358" s="136" t="s">
        <v>87</v>
      </c>
      <c r="N358" s="27">
        <v>21</v>
      </c>
      <c r="O358" s="163">
        <v>0.435</v>
      </c>
      <c r="P358" s="27" t="s">
        <v>87</v>
      </c>
      <c r="Q358" s="27" t="s">
        <v>2048</v>
      </c>
      <c r="R358" s="136" t="s">
        <v>1643</v>
      </c>
      <c r="S358" s="136" t="s">
        <v>2020</v>
      </c>
      <c r="T358" s="136" t="s">
        <v>2093</v>
      </c>
      <c r="U358" s="136">
        <v>25</v>
      </c>
      <c r="V358" s="136" t="s">
        <v>1087</v>
      </c>
      <c r="X358" s="158">
        <v>10</v>
      </c>
      <c r="Y358" s="136" t="s">
        <v>2060</v>
      </c>
      <c r="Z358" s="27" t="s">
        <v>292</v>
      </c>
      <c r="AA358" s="136" t="s">
        <v>538</v>
      </c>
      <c r="AB358" s="136" t="s">
        <v>1687</v>
      </c>
      <c r="AC358" s="136" t="s">
        <v>1686</v>
      </c>
      <c r="AD358" s="136" t="s">
        <v>1711</v>
      </c>
      <c r="AE358" s="156">
        <v>22</v>
      </c>
      <c r="AF358" s="136">
        <v>17</v>
      </c>
    </row>
    <row r="359" spans="1:32">
      <c r="E359" s="27"/>
    </row>
    <row r="360" spans="1:32">
      <c r="E360" s="27"/>
    </row>
    <row r="361" spans="1:32">
      <c r="E361" s="27"/>
    </row>
    <row r="362" spans="1:32">
      <c r="E362" s="27"/>
    </row>
    <row r="363" spans="1:32">
      <c r="E363" s="27"/>
    </row>
    <row r="364" spans="1:32">
      <c r="E364" s="27"/>
    </row>
    <row r="365" spans="1:32">
      <c r="E365" s="27"/>
    </row>
    <row r="366" spans="1:32">
      <c r="E366" s="27"/>
    </row>
    <row r="367" spans="1:32">
      <c r="E367" s="27"/>
    </row>
  </sheetData>
  <autoFilter ref="A1:AI358" xr:uid="{0DD9CD72-CDFB-2D45-BC89-FC9A4F08B37A}">
    <sortState xmlns:xlrd2="http://schemas.microsoft.com/office/spreadsheetml/2017/richdata2" ref="A2:AI358">
      <sortCondition ref="A1:A358"/>
    </sortState>
  </autoFilter>
  <hyperlinks>
    <hyperlink ref="AG2" location="data!A1" display="data!A1" xr:uid="{DC2E9B12-5EFE-224F-9264-DFFEC4337D05}"/>
    <hyperlink ref="AG3" location="data!A1" display="data!A1" xr:uid="{A3B07207-017F-3040-A0DE-972D51521AAA}"/>
    <hyperlink ref="AG14" location="data!A8" display="data!A8" xr:uid="{75F9CC22-3302-9E47-9C8E-026BD31C6931}"/>
    <hyperlink ref="AG8" location="data!A71" display="data!A71" xr:uid="{7DB60A3F-80C1-D84A-B7AC-F14C5224AF89}"/>
    <hyperlink ref="AG9" location="data!A71" display="data!A71" xr:uid="{20862B42-8D52-ED4E-8BB4-7AA760DA03D6}"/>
    <hyperlink ref="AG108" location="data!A76" display="data!A76" xr:uid="{A25F21DE-7CA8-6149-9DA4-8FDAC97B9D74}"/>
    <hyperlink ref="AG180" location="data!A81" display="data!A81" xr:uid="{B5DA3829-2263-F044-BCDB-8AF5A4CEDD4B}"/>
    <hyperlink ref="AD140" r:id="rId1" location="tbl1fnpara" display="https://www.sciencedirect.com/science/article/pii/S0196655315005313 - tbl1fnpara" xr:uid="{1CFD287A-969C-8443-BB16-D9A091ECB029}"/>
    <hyperlink ref="AD143" r:id="rId2" location="tbl1fnpara" display="https://www.sciencedirect.com/science/article/pii/S0196655315005313 - tbl1fnpara" xr:uid="{A080517E-2868-BE4E-9324-3BD9C073B101}"/>
    <hyperlink ref="AD145" r:id="rId3" location="tbl1fnpara" display="https://www.sciencedirect.com/science/article/pii/S0196655315005313 - tbl1fnpara" xr:uid="{E21E16CE-19F2-CE43-98EF-5661ADC9A21F}"/>
    <hyperlink ref="AG175" location="data!A173" display="data!A173" xr:uid="{22ED47AF-0CC4-FB4A-A4C6-6E98E6028C4C}"/>
    <hyperlink ref="AG176" location="data!A173" display="data!A173" xr:uid="{88BA0180-684A-1F42-95C3-C5997366BAEE}"/>
    <hyperlink ref="AG177" location="data!A173" display="data!A173" xr:uid="{DFE0CFCF-B5F4-C14A-9737-7EFF1F646B1F}"/>
    <hyperlink ref="AG178" location="data!A173" display="data!A173" xr:uid="{E7E84235-DA9C-7E40-B61C-0554958A531E}"/>
    <hyperlink ref="AG109" location="data!A76" display="data!A76" xr:uid="{7AB9D218-D0E9-2842-98A0-EF9E9164B771}"/>
  </hyperlinks>
  <pageMargins left="0.7" right="0.7" top="0.75" bottom="0.75" header="0.3" footer="0.3"/>
  <pageSetup paperSize="9" orientation="portrait" horizontalDpi="0" verticalDpi="0"/>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5DBFCC-A6F9-F04E-9334-3483C20D0CA4}">
  <dimension ref="A1:O46"/>
  <sheetViews>
    <sheetView workbookViewId="0">
      <selection activeCell="G33" sqref="G33:G42"/>
    </sheetView>
  </sheetViews>
  <sheetFormatPr baseColWidth="10" defaultRowHeight="16"/>
  <sheetData>
    <row r="1" spans="1:3">
      <c r="B1" t="s">
        <v>362</v>
      </c>
      <c r="C1" t="s">
        <v>2098</v>
      </c>
    </row>
    <row r="2" spans="1:3">
      <c r="A2" t="s">
        <v>1978</v>
      </c>
      <c r="B2" t="s">
        <v>376</v>
      </c>
    </row>
    <row r="3" spans="1:3">
      <c r="B3" t="s">
        <v>2096</v>
      </c>
    </row>
    <row r="4" spans="1:3">
      <c r="B4" t="s">
        <v>2097</v>
      </c>
    </row>
    <row r="5" spans="1:3">
      <c r="B5" t="s">
        <v>1979</v>
      </c>
    </row>
    <row r="7" spans="1:3">
      <c r="A7" t="s">
        <v>294</v>
      </c>
      <c r="B7" t="s">
        <v>294</v>
      </c>
    </row>
    <row r="8" spans="1:3">
      <c r="B8" t="s">
        <v>364</v>
      </c>
    </row>
    <row r="9" spans="1:3">
      <c r="B9" t="s">
        <v>365</v>
      </c>
    </row>
    <row r="10" spans="1:3">
      <c r="B10" t="s">
        <v>368</v>
      </c>
    </row>
    <row r="11" spans="1:3">
      <c r="B11" t="s">
        <v>986</v>
      </c>
    </row>
    <row r="12" spans="1:3">
      <c r="B12" t="s">
        <v>1937</v>
      </c>
    </row>
    <row r="13" spans="1:3">
      <c r="B13" t="s">
        <v>367</v>
      </c>
    </row>
    <row r="14" spans="1:3">
      <c r="B14" t="s">
        <v>1981</v>
      </c>
    </row>
    <row r="15" spans="1:3">
      <c r="B15" t="s">
        <v>590</v>
      </c>
    </row>
    <row r="16" spans="1:3">
      <c r="B16" t="s">
        <v>1656</v>
      </c>
    </row>
    <row r="17" spans="1:8">
      <c r="B17" t="s">
        <v>582</v>
      </c>
    </row>
    <row r="19" spans="1:8">
      <c r="A19" t="s">
        <v>109</v>
      </c>
      <c r="B19" t="s">
        <v>109</v>
      </c>
    </row>
    <row r="20" spans="1:8">
      <c r="A20" t="s">
        <v>1679</v>
      </c>
      <c r="B20" t="s">
        <v>1679</v>
      </c>
    </row>
    <row r="22" spans="1:8">
      <c r="A22" t="s">
        <v>1988</v>
      </c>
      <c r="B22" t="s">
        <v>643</v>
      </c>
    </row>
    <row r="23" spans="1:8">
      <c r="B23" t="s">
        <v>1982</v>
      </c>
    </row>
    <row r="24" spans="1:8">
      <c r="B24" t="s">
        <v>1639</v>
      </c>
    </row>
    <row r="25" spans="1:8">
      <c r="B25" t="s">
        <v>1984</v>
      </c>
    </row>
    <row r="26" spans="1:8">
      <c r="B26" t="s">
        <v>1641</v>
      </c>
    </row>
    <row r="27" spans="1:8">
      <c r="B27" t="s">
        <v>573</v>
      </c>
    </row>
    <row r="28" spans="1:8">
      <c r="B28" t="s">
        <v>662</v>
      </c>
    </row>
    <row r="30" spans="1:8">
      <c r="A30" t="s">
        <v>1983</v>
      </c>
      <c r="B30" t="s">
        <v>1618</v>
      </c>
    </row>
    <row r="31" spans="1:8">
      <c r="B31" t="s">
        <v>1616</v>
      </c>
    </row>
    <row r="32" spans="1:8">
      <c r="B32" t="s">
        <v>1986</v>
      </c>
      <c r="G32" s="165" t="s">
        <v>84</v>
      </c>
      <c r="H32" s="165" t="s">
        <v>2099</v>
      </c>
    </row>
    <row r="33" spans="1:15">
      <c r="B33" t="s">
        <v>1655</v>
      </c>
      <c r="G33" s="166" t="s">
        <v>1455</v>
      </c>
      <c r="H33" s="165" t="s">
        <v>95</v>
      </c>
    </row>
    <row r="34" spans="1:15">
      <c r="B34" t="s">
        <v>1654</v>
      </c>
      <c r="G34" s="166" t="s">
        <v>427</v>
      </c>
      <c r="H34" s="165" t="s">
        <v>95</v>
      </c>
    </row>
    <row r="35" spans="1:15">
      <c r="B35" t="s">
        <v>1991</v>
      </c>
      <c r="G35" s="166" t="s">
        <v>556</v>
      </c>
      <c r="H35" s="165" t="s">
        <v>95</v>
      </c>
      <c r="K35" s="179" t="s">
        <v>426</v>
      </c>
      <c r="L35" s="179" t="s">
        <v>87</v>
      </c>
      <c r="M35" s="180"/>
      <c r="N35" s="180"/>
      <c r="O35" s="180"/>
    </row>
    <row r="36" spans="1:15">
      <c r="G36" s="166" t="s">
        <v>2100</v>
      </c>
      <c r="H36" s="165" t="s">
        <v>95</v>
      </c>
      <c r="K36" s="179"/>
      <c r="L36" s="179"/>
      <c r="M36" s="180"/>
      <c r="N36" s="180"/>
      <c r="O36" s="180"/>
    </row>
    <row r="37" spans="1:15">
      <c r="A37" t="s">
        <v>1681</v>
      </c>
      <c r="B37" t="s">
        <v>1681</v>
      </c>
      <c r="G37" s="166" t="s">
        <v>2101</v>
      </c>
      <c r="H37" s="165" t="s">
        <v>95</v>
      </c>
    </row>
    <row r="38" spans="1:15">
      <c r="B38" t="s">
        <v>989</v>
      </c>
      <c r="G38" s="166" t="s">
        <v>599</v>
      </c>
      <c r="H38" s="165" t="s">
        <v>95</v>
      </c>
    </row>
    <row r="39" spans="1:15">
      <c r="B39" t="s">
        <v>1620</v>
      </c>
      <c r="G39" s="166" t="s">
        <v>2102</v>
      </c>
      <c r="H39" s="165" t="s">
        <v>87</v>
      </c>
    </row>
    <row r="40" spans="1:15">
      <c r="B40" t="s">
        <v>1678</v>
      </c>
      <c r="G40" s="166" t="s">
        <v>2103</v>
      </c>
      <c r="H40" s="165" t="s">
        <v>87</v>
      </c>
    </row>
    <row r="41" spans="1:15">
      <c r="G41" s="166" t="s">
        <v>2104</v>
      </c>
      <c r="H41" s="165" t="s">
        <v>87</v>
      </c>
    </row>
    <row r="42" spans="1:15">
      <c r="A42" t="s">
        <v>1985</v>
      </c>
      <c r="B42" t="s">
        <v>988</v>
      </c>
      <c r="G42" s="166" t="s">
        <v>426</v>
      </c>
      <c r="H42" s="165" t="s">
        <v>87</v>
      </c>
    </row>
    <row r="43" spans="1:15">
      <c r="B43" t="s">
        <v>1975</v>
      </c>
    </row>
    <row r="45" spans="1:15">
      <c r="A45" t="s">
        <v>599</v>
      </c>
      <c r="B45" t="s">
        <v>599</v>
      </c>
    </row>
    <row r="46" spans="1:15">
      <c r="A46" t="s">
        <v>1677</v>
      </c>
      <c r="B46" t="s">
        <v>1677</v>
      </c>
    </row>
  </sheetData>
  <mergeCells count="5">
    <mergeCell ref="K35:K36"/>
    <mergeCell ref="L35:L36"/>
    <mergeCell ref="M35:M36"/>
    <mergeCell ref="N35:N36"/>
    <mergeCell ref="O35:O36"/>
  </mergeCells>
  <pageMargins left="0.7" right="0.7" top="0.75" bottom="0.75" header="0.3" footer="0.3"/>
  <pageSetup paperSize="9" orientation="portrait" horizontalDpi="0" verticalDpi="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D9CD72-CDFB-2D45-BC89-FC9A4F08B37A}">
  <sheetPr filterMode="1">
    <tabColor theme="4"/>
  </sheetPr>
  <dimension ref="A1:AI328"/>
  <sheetViews>
    <sheetView zoomScale="70" zoomScaleNormal="70" workbookViewId="0">
      <pane ySplit="1" topLeftCell="A291" activePane="bottomLeft" state="frozen"/>
      <selection pane="bottomLeft" activeCell="I292" sqref="I292"/>
    </sheetView>
  </sheetViews>
  <sheetFormatPr baseColWidth="10" defaultRowHeight="24"/>
  <cols>
    <col min="1" max="1" width="24.1640625" style="136" customWidth="1"/>
    <col min="2" max="2" width="8.1640625" style="136" customWidth="1"/>
    <col min="3" max="4" width="12.33203125" style="139" customWidth="1"/>
    <col min="5" max="5" width="15.1640625" style="136" customWidth="1"/>
    <col min="6" max="6" width="10.83203125" style="136"/>
    <col min="7" max="7" width="16" style="136" customWidth="1"/>
    <col min="8" max="10" width="19.83203125" style="136" customWidth="1"/>
    <col min="11" max="13" width="28.5" style="136" customWidth="1"/>
    <col min="14" max="14" width="19.5" style="136" customWidth="1"/>
    <col min="15" max="17" width="25.1640625" style="136" customWidth="1"/>
    <col min="18" max="19" width="30.83203125" style="136" customWidth="1"/>
    <col min="20" max="20" width="36.6640625" style="136" customWidth="1"/>
    <col min="21" max="21" width="35.33203125" style="136" customWidth="1"/>
    <col min="22" max="22" width="35.33203125" style="158" customWidth="1"/>
    <col min="23" max="23" width="35.33203125" style="136" customWidth="1"/>
    <col min="24" max="24" width="33.5" style="136" customWidth="1"/>
    <col min="25" max="25" width="25.6640625" style="136" customWidth="1"/>
    <col min="26" max="26" width="25.6640625" style="30" customWidth="1"/>
    <col min="27" max="27" width="85.1640625" style="136" customWidth="1"/>
    <col min="28" max="28" width="51.33203125" style="136" customWidth="1"/>
    <col min="29" max="29" width="30.1640625" style="136" customWidth="1"/>
    <col min="30" max="30" width="30.1640625" style="156" customWidth="1"/>
    <col min="31" max="31" width="30.1640625" style="136" customWidth="1"/>
    <col min="32" max="32" width="15" style="136" customWidth="1"/>
    <col min="33" max="33" width="48.5" style="136" customWidth="1"/>
    <col min="34" max="34" width="22.5" style="136" customWidth="1"/>
    <col min="35" max="16384" width="10.83203125" style="136"/>
  </cols>
  <sheetData>
    <row r="1" spans="1:33" s="25" customFormat="1" ht="44" customHeight="1">
      <c r="A1" s="32" t="s">
        <v>77</v>
      </c>
      <c r="B1" s="32" t="s">
        <v>78</v>
      </c>
      <c r="C1" s="31" t="s">
        <v>79</v>
      </c>
      <c r="D1" s="32" t="s">
        <v>2114</v>
      </c>
      <c r="E1" s="32" t="s">
        <v>5</v>
      </c>
      <c r="F1" s="32" t="s">
        <v>83</v>
      </c>
      <c r="G1" s="32" t="s">
        <v>2077</v>
      </c>
      <c r="H1" s="32" t="s">
        <v>2078</v>
      </c>
      <c r="I1" s="32" t="s">
        <v>2079</v>
      </c>
      <c r="J1" s="32" t="s">
        <v>2080</v>
      </c>
      <c r="K1" s="25" t="s">
        <v>2081</v>
      </c>
      <c r="L1" s="32" t="s">
        <v>2082</v>
      </c>
      <c r="M1" s="32" t="s">
        <v>2083</v>
      </c>
      <c r="N1" s="25" t="s">
        <v>257</v>
      </c>
      <c r="O1" s="25" t="s">
        <v>2084</v>
      </c>
      <c r="P1" s="25" t="s">
        <v>2085</v>
      </c>
      <c r="Q1" s="25" t="s">
        <v>2086</v>
      </c>
      <c r="R1" s="25" t="s">
        <v>2047</v>
      </c>
      <c r="S1" s="25" t="s">
        <v>2076</v>
      </c>
      <c r="T1" s="32" t="s">
        <v>2087</v>
      </c>
      <c r="U1" s="32" t="s">
        <v>1593</v>
      </c>
      <c r="V1" s="159" t="s">
        <v>2050</v>
      </c>
      <c r="W1" s="32" t="s">
        <v>2088</v>
      </c>
      <c r="X1" s="32" t="s">
        <v>254</v>
      </c>
      <c r="Y1" s="32" t="s">
        <v>2089</v>
      </c>
      <c r="Z1" s="167" t="s">
        <v>2116</v>
      </c>
      <c r="AA1" s="25" t="s">
        <v>1595</v>
      </c>
      <c r="AB1" s="25" t="s">
        <v>1596</v>
      </c>
      <c r="AC1" s="25" t="s">
        <v>2062</v>
      </c>
      <c r="AD1" s="161" t="s">
        <v>2063</v>
      </c>
      <c r="AE1" s="25" t="s">
        <v>2040</v>
      </c>
      <c r="AF1" s="32" t="s">
        <v>261</v>
      </c>
      <c r="AG1" s="32" t="s">
        <v>262</v>
      </c>
    </row>
    <row r="2" spans="1:33" ht="250" hidden="1">
      <c r="A2" s="27" t="s">
        <v>298</v>
      </c>
      <c r="B2" s="27">
        <v>2023</v>
      </c>
      <c r="C2" s="28" t="s">
        <v>299</v>
      </c>
      <c r="D2" s="28" t="s">
        <v>2034</v>
      </c>
      <c r="E2" s="27" t="s">
        <v>377</v>
      </c>
      <c r="F2" s="30" t="s">
        <v>87</v>
      </c>
      <c r="G2" s="27" t="s">
        <v>305</v>
      </c>
      <c r="H2" s="136" t="s">
        <v>1602</v>
      </c>
      <c r="I2" s="136" t="s">
        <v>681</v>
      </c>
      <c r="J2" s="136" t="s">
        <v>681</v>
      </c>
      <c r="K2" s="136" t="s">
        <v>1603</v>
      </c>
      <c r="L2" s="136" t="s">
        <v>1455</v>
      </c>
      <c r="M2" s="136" t="s">
        <v>95</v>
      </c>
      <c r="N2" s="27">
        <v>20</v>
      </c>
      <c r="O2" s="83">
        <v>0.5</v>
      </c>
      <c r="P2" s="27" t="s">
        <v>87</v>
      </c>
      <c r="Q2" s="27" t="s">
        <v>2048</v>
      </c>
      <c r="R2" s="136" t="s">
        <v>1605</v>
      </c>
      <c r="S2" s="136" t="s">
        <v>2026</v>
      </c>
      <c r="T2" s="136" t="s">
        <v>1621</v>
      </c>
      <c r="U2" s="136" t="s">
        <v>2130</v>
      </c>
      <c r="V2" s="158">
        <v>10</v>
      </c>
      <c r="W2" s="136" t="s">
        <v>2052</v>
      </c>
      <c r="X2" s="27" t="s">
        <v>380</v>
      </c>
      <c r="Y2" s="136" t="s">
        <v>307</v>
      </c>
      <c r="Z2" s="136">
        <v>1</v>
      </c>
      <c r="AA2" s="136" t="s">
        <v>1601</v>
      </c>
      <c r="AC2" s="136" t="s">
        <v>1604</v>
      </c>
      <c r="AD2" s="156">
        <v>4.4000000000000004</v>
      </c>
      <c r="AF2" s="137" t="s">
        <v>361</v>
      </c>
    </row>
    <row r="3" spans="1:33" ht="250" hidden="1">
      <c r="A3" s="27" t="s">
        <v>298</v>
      </c>
      <c r="B3" s="27">
        <v>2023</v>
      </c>
      <c r="C3" s="28" t="s">
        <v>299</v>
      </c>
      <c r="D3" s="28" t="s">
        <v>2034</v>
      </c>
      <c r="E3" s="136" t="s">
        <v>377</v>
      </c>
      <c r="F3" s="30" t="s">
        <v>87</v>
      </c>
      <c r="G3" s="27" t="s">
        <v>305</v>
      </c>
      <c r="H3" s="136" t="s">
        <v>1602</v>
      </c>
      <c r="I3" s="136" t="s">
        <v>681</v>
      </c>
      <c r="J3" s="136" t="s">
        <v>681</v>
      </c>
      <c r="K3" s="136" t="s">
        <v>2128</v>
      </c>
      <c r="L3" s="136" t="s">
        <v>1455</v>
      </c>
      <c r="M3" s="136" t="s">
        <v>95</v>
      </c>
      <c r="N3" s="27">
        <v>20</v>
      </c>
      <c r="O3" s="83">
        <v>0.5</v>
      </c>
      <c r="P3" s="27" t="s">
        <v>87</v>
      </c>
      <c r="Q3" s="27" t="s">
        <v>2048</v>
      </c>
      <c r="R3" s="136" t="s">
        <v>1605</v>
      </c>
      <c r="S3" s="136" t="s">
        <v>2026</v>
      </c>
      <c r="T3" s="136" t="s">
        <v>1621</v>
      </c>
      <c r="U3" s="136" t="s">
        <v>2130</v>
      </c>
      <c r="V3" s="158">
        <v>10</v>
      </c>
      <c r="W3" s="136" t="s">
        <v>2052</v>
      </c>
      <c r="X3" s="27" t="s">
        <v>380</v>
      </c>
      <c r="Y3" s="136" t="s">
        <v>307</v>
      </c>
      <c r="Z3" s="136">
        <v>1</v>
      </c>
      <c r="AA3" s="136" t="s">
        <v>1601</v>
      </c>
      <c r="AC3" s="136" t="s">
        <v>1622</v>
      </c>
      <c r="AD3" s="156">
        <v>4.5</v>
      </c>
      <c r="AF3" s="137" t="s">
        <v>361</v>
      </c>
    </row>
    <row r="4" spans="1:33" ht="350" hidden="1">
      <c r="A4" s="27" t="s">
        <v>118</v>
      </c>
      <c r="B4" s="28">
        <v>2022</v>
      </c>
      <c r="C4" s="28" t="s">
        <v>119</v>
      </c>
      <c r="D4" s="28" t="s">
        <v>2109</v>
      </c>
      <c r="E4" s="27" t="s">
        <v>2111</v>
      </c>
      <c r="F4" s="30" t="s">
        <v>95</v>
      </c>
      <c r="G4" s="27" t="s">
        <v>272</v>
      </c>
      <c r="H4" s="136" t="s">
        <v>2041</v>
      </c>
      <c r="I4" s="136" t="s">
        <v>1455</v>
      </c>
      <c r="J4" s="136" t="s">
        <v>95</v>
      </c>
      <c r="K4" s="136" t="s">
        <v>1600</v>
      </c>
      <c r="L4" s="136" t="s">
        <v>681</v>
      </c>
      <c r="M4" s="136" t="s">
        <v>1615</v>
      </c>
      <c r="N4" s="27">
        <v>20</v>
      </c>
      <c r="O4" s="140">
        <v>0.65</v>
      </c>
      <c r="P4" s="27" t="s">
        <v>87</v>
      </c>
      <c r="Q4" s="27" t="s">
        <v>2049</v>
      </c>
      <c r="R4" s="136" t="s">
        <v>1623</v>
      </c>
      <c r="S4" s="27" t="s">
        <v>15</v>
      </c>
      <c r="T4" s="136" t="s">
        <v>1617</v>
      </c>
      <c r="U4" s="27" t="s">
        <v>276</v>
      </c>
      <c r="V4" s="158">
        <v>1</v>
      </c>
      <c r="W4" s="27" t="s">
        <v>2051</v>
      </c>
      <c r="X4" s="27" t="s">
        <v>278</v>
      </c>
      <c r="Y4" s="27" t="s">
        <v>275</v>
      </c>
      <c r="Z4" s="30">
        <v>1</v>
      </c>
      <c r="AA4" s="136" t="s">
        <v>1601</v>
      </c>
      <c r="AC4" s="138">
        <v>0.34525</v>
      </c>
      <c r="AD4" s="156">
        <v>34.53</v>
      </c>
      <c r="AE4" s="138"/>
    </row>
    <row r="5" spans="1:33" ht="350" hidden="1">
      <c r="A5" s="27" t="s">
        <v>118</v>
      </c>
      <c r="B5" s="28">
        <v>2022</v>
      </c>
      <c r="C5" s="28" t="s">
        <v>119</v>
      </c>
      <c r="D5" s="28" t="s">
        <v>2109</v>
      </c>
      <c r="E5" s="27" t="s">
        <v>2111</v>
      </c>
      <c r="F5" s="30" t="s">
        <v>95</v>
      </c>
      <c r="G5" s="27" t="s">
        <v>272</v>
      </c>
      <c r="H5" s="136" t="s">
        <v>2041</v>
      </c>
      <c r="I5" s="136" t="s">
        <v>1455</v>
      </c>
      <c r="J5" s="136" t="s">
        <v>95</v>
      </c>
      <c r="K5" s="136" t="s">
        <v>1600</v>
      </c>
      <c r="L5" s="136" t="s">
        <v>681</v>
      </c>
      <c r="M5" s="136" t="s">
        <v>1615</v>
      </c>
      <c r="N5" s="27">
        <v>20</v>
      </c>
      <c r="O5" s="140">
        <v>0.3</v>
      </c>
      <c r="P5" s="27" t="s">
        <v>87</v>
      </c>
      <c r="Q5" s="27" t="s">
        <v>2049</v>
      </c>
      <c r="R5" s="136" t="s">
        <v>1623</v>
      </c>
      <c r="S5" s="27" t="s">
        <v>15</v>
      </c>
      <c r="T5" s="136" t="s">
        <v>1617</v>
      </c>
      <c r="U5" s="27" t="s">
        <v>276</v>
      </c>
      <c r="V5" s="158">
        <v>1</v>
      </c>
      <c r="W5" s="27" t="s">
        <v>2051</v>
      </c>
      <c r="X5" s="27" t="s">
        <v>278</v>
      </c>
      <c r="Y5" s="27" t="s">
        <v>275</v>
      </c>
      <c r="Z5" s="30">
        <v>1</v>
      </c>
      <c r="AA5" s="136" t="s">
        <v>1601</v>
      </c>
      <c r="AC5" s="138">
        <v>8.0999999999999996E-3</v>
      </c>
      <c r="AD5" s="156">
        <v>0.81</v>
      </c>
      <c r="AE5" s="138"/>
    </row>
    <row r="6" spans="1:33" ht="350" hidden="1">
      <c r="A6" s="27" t="s">
        <v>118</v>
      </c>
      <c r="B6" s="28">
        <v>2022</v>
      </c>
      <c r="C6" s="28" t="s">
        <v>119</v>
      </c>
      <c r="D6" s="28" t="s">
        <v>2109</v>
      </c>
      <c r="E6" s="27" t="s">
        <v>2111</v>
      </c>
      <c r="F6" s="30" t="s">
        <v>95</v>
      </c>
      <c r="G6" s="27" t="s">
        <v>272</v>
      </c>
      <c r="H6" s="136" t="s">
        <v>2041</v>
      </c>
      <c r="I6" s="136" t="s">
        <v>1455</v>
      </c>
      <c r="J6" s="136" t="s">
        <v>95</v>
      </c>
      <c r="K6" s="136" t="s">
        <v>1600</v>
      </c>
      <c r="L6" s="136" t="s">
        <v>681</v>
      </c>
      <c r="M6" s="136" t="s">
        <v>1615</v>
      </c>
      <c r="N6" s="27">
        <v>20</v>
      </c>
      <c r="O6" s="140">
        <v>0.25</v>
      </c>
      <c r="P6" s="27" t="s">
        <v>87</v>
      </c>
      <c r="Q6" s="27" t="s">
        <v>2049</v>
      </c>
      <c r="R6" s="136" t="s">
        <v>1623</v>
      </c>
      <c r="S6" s="27" t="s">
        <v>15</v>
      </c>
      <c r="T6" s="136" t="s">
        <v>1617</v>
      </c>
      <c r="U6" s="27" t="s">
        <v>276</v>
      </c>
      <c r="V6" s="158">
        <v>1</v>
      </c>
      <c r="W6" s="27" t="s">
        <v>2051</v>
      </c>
      <c r="X6" s="27" t="s">
        <v>278</v>
      </c>
      <c r="Y6" s="27" t="s">
        <v>275</v>
      </c>
      <c r="Z6" s="30">
        <v>1</v>
      </c>
      <c r="AA6" s="136" t="s">
        <v>1601</v>
      </c>
      <c r="AC6" s="138">
        <v>1.6299999999999999E-2</v>
      </c>
      <c r="AD6" s="156">
        <v>1.63</v>
      </c>
      <c r="AE6" s="138"/>
    </row>
    <row r="7" spans="1:33" ht="350" hidden="1">
      <c r="A7" s="27" t="s">
        <v>118</v>
      </c>
      <c r="B7" s="28">
        <v>2022</v>
      </c>
      <c r="C7" s="28" t="s">
        <v>119</v>
      </c>
      <c r="D7" s="28" t="s">
        <v>2109</v>
      </c>
      <c r="E7" s="27" t="s">
        <v>2111</v>
      </c>
      <c r="F7" s="30" t="s">
        <v>95</v>
      </c>
      <c r="G7" s="27" t="s">
        <v>272</v>
      </c>
      <c r="H7" s="136" t="s">
        <v>2041</v>
      </c>
      <c r="I7" s="136" t="s">
        <v>1455</v>
      </c>
      <c r="J7" s="136" t="s">
        <v>95</v>
      </c>
      <c r="K7" s="136" t="s">
        <v>1600</v>
      </c>
      <c r="L7" s="136" t="s">
        <v>681</v>
      </c>
      <c r="M7" s="136" t="s">
        <v>1615</v>
      </c>
      <c r="N7" s="27">
        <v>20</v>
      </c>
      <c r="O7" s="140">
        <v>0.45</v>
      </c>
      <c r="P7" s="27" t="s">
        <v>87</v>
      </c>
      <c r="Q7" s="27" t="s">
        <v>2049</v>
      </c>
      <c r="R7" s="136" t="s">
        <v>1623</v>
      </c>
      <c r="S7" s="27" t="s">
        <v>15</v>
      </c>
      <c r="T7" s="136" t="s">
        <v>1617</v>
      </c>
      <c r="U7" s="27" t="s">
        <v>276</v>
      </c>
      <c r="V7" s="158">
        <v>1</v>
      </c>
      <c r="W7" s="27" t="s">
        <v>2051</v>
      </c>
      <c r="X7" s="27" t="s">
        <v>278</v>
      </c>
      <c r="Y7" s="27" t="s">
        <v>275</v>
      </c>
      <c r="Z7" s="30">
        <v>1</v>
      </c>
      <c r="AA7" s="136" t="s">
        <v>1601</v>
      </c>
      <c r="AC7" s="138">
        <v>0.14280000000000001</v>
      </c>
      <c r="AD7" s="156">
        <v>14.28</v>
      </c>
      <c r="AE7" s="138"/>
    </row>
    <row r="8" spans="1:33" ht="350" hidden="1">
      <c r="A8" s="27" t="s">
        <v>118</v>
      </c>
      <c r="B8" s="28">
        <v>2022</v>
      </c>
      <c r="C8" s="28" t="s">
        <v>119</v>
      </c>
      <c r="D8" s="28" t="s">
        <v>2109</v>
      </c>
      <c r="E8" s="27" t="s">
        <v>2111</v>
      </c>
      <c r="F8" s="30" t="s">
        <v>95</v>
      </c>
      <c r="G8" s="27" t="s">
        <v>272</v>
      </c>
      <c r="H8" s="136" t="s">
        <v>2041</v>
      </c>
      <c r="I8" s="136" t="s">
        <v>1455</v>
      </c>
      <c r="J8" s="136" t="s">
        <v>95</v>
      </c>
      <c r="K8" s="136" t="s">
        <v>1600</v>
      </c>
      <c r="L8" s="136" t="s">
        <v>681</v>
      </c>
      <c r="M8" s="136" t="s">
        <v>1615</v>
      </c>
      <c r="N8" s="136">
        <v>22</v>
      </c>
      <c r="O8" s="140">
        <v>0.85</v>
      </c>
      <c r="P8" s="27" t="s">
        <v>87</v>
      </c>
      <c r="Q8" s="27" t="s">
        <v>2049</v>
      </c>
      <c r="R8" s="136" t="s">
        <v>1623</v>
      </c>
      <c r="S8" s="27" t="s">
        <v>15</v>
      </c>
      <c r="T8" s="136" t="s">
        <v>1617</v>
      </c>
      <c r="U8" s="27" t="s">
        <v>276</v>
      </c>
      <c r="V8" s="158">
        <v>1</v>
      </c>
      <c r="W8" s="27" t="s">
        <v>2051</v>
      </c>
      <c r="X8" s="27" t="s">
        <v>278</v>
      </c>
      <c r="Y8" s="27" t="s">
        <v>275</v>
      </c>
      <c r="Z8" s="30">
        <v>1</v>
      </c>
      <c r="AA8" s="136" t="s">
        <v>1601</v>
      </c>
      <c r="AC8" s="138">
        <v>0.42695415399999997</v>
      </c>
      <c r="AD8" s="156">
        <v>42.7</v>
      </c>
      <c r="AE8" s="138"/>
    </row>
    <row r="9" spans="1:33" ht="350" hidden="1">
      <c r="A9" s="27" t="s">
        <v>118</v>
      </c>
      <c r="B9" s="28">
        <v>2022</v>
      </c>
      <c r="C9" s="28" t="s">
        <v>119</v>
      </c>
      <c r="D9" s="28" t="s">
        <v>2109</v>
      </c>
      <c r="E9" s="27" t="s">
        <v>2111</v>
      </c>
      <c r="F9" s="30" t="s">
        <v>95</v>
      </c>
      <c r="G9" s="27" t="s">
        <v>272</v>
      </c>
      <c r="H9" s="136" t="s">
        <v>2041</v>
      </c>
      <c r="I9" s="136" t="s">
        <v>1455</v>
      </c>
      <c r="J9" s="136" t="s">
        <v>95</v>
      </c>
      <c r="K9" s="136" t="s">
        <v>1600</v>
      </c>
      <c r="L9" s="136" t="s">
        <v>681</v>
      </c>
      <c r="M9" s="136" t="s">
        <v>1615</v>
      </c>
      <c r="N9" s="136">
        <v>22</v>
      </c>
      <c r="O9" s="140">
        <v>0.65</v>
      </c>
      <c r="P9" s="27" t="s">
        <v>87</v>
      </c>
      <c r="Q9" s="27" t="s">
        <v>2049</v>
      </c>
      <c r="R9" s="136" t="s">
        <v>1623</v>
      </c>
      <c r="S9" s="27" t="s">
        <v>15</v>
      </c>
      <c r="T9" s="136" t="s">
        <v>1617</v>
      </c>
      <c r="U9" s="27" t="s">
        <v>276</v>
      </c>
      <c r="V9" s="158">
        <v>1</v>
      </c>
      <c r="W9" s="27" t="s">
        <v>2051</v>
      </c>
      <c r="X9" s="27" t="s">
        <v>278</v>
      </c>
      <c r="Y9" s="27" t="s">
        <v>275</v>
      </c>
      <c r="Z9" s="30">
        <v>1</v>
      </c>
      <c r="AA9" s="136" t="s">
        <v>1601</v>
      </c>
      <c r="AC9" s="138">
        <v>0.43109999999999998</v>
      </c>
      <c r="AD9" s="156">
        <v>43.11</v>
      </c>
      <c r="AE9" s="138"/>
    </row>
    <row r="10" spans="1:33" ht="350" hidden="1">
      <c r="A10" s="27" t="s">
        <v>118</v>
      </c>
      <c r="B10" s="28">
        <v>2022</v>
      </c>
      <c r="C10" s="28" t="s">
        <v>119</v>
      </c>
      <c r="D10" s="28" t="s">
        <v>2109</v>
      </c>
      <c r="E10" s="27" t="s">
        <v>2111</v>
      </c>
      <c r="F10" s="30" t="s">
        <v>95</v>
      </c>
      <c r="G10" s="27" t="s">
        <v>272</v>
      </c>
      <c r="H10" s="136" t="s">
        <v>2041</v>
      </c>
      <c r="I10" s="136" t="s">
        <v>1455</v>
      </c>
      <c r="J10" s="136" t="s">
        <v>95</v>
      </c>
      <c r="K10" s="136" t="s">
        <v>1600</v>
      </c>
      <c r="L10" s="136" t="s">
        <v>681</v>
      </c>
      <c r="M10" s="136" t="s">
        <v>1615</v>
      </c>
      <c r="N10" s="136">
        <v>22</v>
      </c>
      <c r="O10" s="140">
        <v>0.55000000000000004</v>
      </c>
      <c r="P10" s="27" t="s">
        <v>87</v>
      </c>
      <c r="Q10" s="27" t="s">
        <v>2049</v>
      </c>
      <c r="R10" s="136" t="s">
        <v>1623</v>
      </c>
      <c r="S10" s="27" t="s">
        <v>15</v>
      </c>
      <c r="T10" s="136" t="s">
        <v>1617</v>
      </c>
      <c r="U10" s="27" t="s">
        <v>276</v>
      </c>
      <c r="V10" s="158">
        <v>1</v>
      </c>
      <c r="W10" s="27" t="s">
        <v>2051</v>
      </c>
      <c r="X10" s="27" t="s">
        <v>278</v>
      </c>
      <c r="Y10" s="27" t="s">
        <v>275</v>
      </c>
      <c r="Z10" s="30">
        <v>1</v>
      </c>
      <c r="AA10" s="136" t="s">
        <v>1601</v>
      </c>
      <c r="AC10" s="138">
        <v>0.53832417300000002</v>
      </c>
      <c r="AD10" s="156">
        <v>53.83</v>
      </c>
      <c r="AE10" s="138"/>
    </row>
    <row r="11" spans="1:33" ht="350" hidden="1">
      <c r="A11" s="27" t="s">
        <v>118</v>
      </c>
      <c r="B11" s="28">
        <v>2022</v>
      </c>
      <c r="C11" s="28" t="s">
        <v>119</v>
      </c>
      <c r="D11" s="28" t="s">
        <v>2109</v>
      </c>
      <c r="E11" s="27" t="s">
        <v>2111</v>
      </c>
      <c r="F11" s="30" t="s">
        <v>95</v>
      </c>
      <c r="G11" s="27" t="s">
        <v>272</v>
      </c>
      <c r="H11" s="136" t="s">
        <v>2041</v>
      </c>
      <c r="I11" s="136" t="s">
        <v>1455</v>
      </c>
      <c r="J11" s="136" t="s">
        <v>95</v>
      </c>
      <c r="K11" s="136" t="s">
        <v>1600</v>
      </c>
      <c r="L11" s="136" t="s">
        <v>681</v>
      </c>
      <c r="M11" s="136" t="s">
        <v>1615</v>
      </c>
      <c r="N11" s="136">
        <v>23</v>
      </c>
      <c r="O11" s="140">
        <v>0.55000000000000004</v>
      </c>
      <c r="P11" s="27" t="s">
        <v>87</v>
      </c>
      <c r="Q11" s="27" t="s">
        <v>2049</v>
      </c>
      <c r="R11" s="136" t="s">
        <v>1623</v>
      </c>
      <c r="S11" s="27" t="s">
        <v>15</v>
      </c>
      <c r="T11" s="136" t="s">
        <v>1617</v>
      </c>
      <c r="U11" s="27" t="s">
        <v>276</v>
      </c>
      <c r="V11" s="158">
        <v>1</v>
      </c>
      <c r="W11" s="27" t="s">
        <v>2051</v>
      </c>
      <c r="X11" s="27" t="s">
        <v>278</v>
      </c>
      <c r="Y11" s="27" t="s">
        <v>275</v>
      </c>
      <c r="Z11" s="30">
        <v>1</v>
      </c>
      <c r="AA11" s="136" t="s">
        <v>1601</v>
      </c>
      <c r="AC11" s="138">
        <v>0.254252537173913</v>
      </c>
      <c r="AD11" s="156">
        <v>25.43</v>
      </c>
      <c r="AE11" s="138"/>
    </row>
    <row r="12" spans="1:33" ht="350" hidden="1">
      <c r="A12" s="27" t="s">
        <v>118</v>
      </c>
      <c r="B12" s="28">
        <v>2022</v>
      </c>
      <c r="C12" s="28" t="s">
        <v>119</v>
      </c>
      <c r="D12" s="28" t="s">
        <v>2109</v>
      </c>
      <c r="E12" s="27" t="s">
        <v>2111</v>
      </c>
      <c r="F12" s="30" t="s">
        <v>95</v>
      </c>
      <c r="G12" s="27" t="s">
        <v>272</v>
      </c>
      <c r="H12" s="136" t="s">
        <v>2041</v>
      </c>
      <c r="I12" s="136" t="s">
        <v>1455</v>
      </c>
      <c r="J12" s="136" t="s">
        <v>95</v>
      </c>
      <c r="K12" s="136" t="s">
        <v>1600</v>
      </c>
      <c r="L12" s="136" t="s">
        <v>681</v>
      </c>
      <c r="M12" s="136" t="s">
        <v>1615</v>
      </c>
      <c r="N12" s="136">
        <v>23</v>
      </c>
      <c r="O12" s="140">
        <v>0.25</v>
      </c>
      <c r="P12" s="27" t="s">
        <v>87</v>
      </c>
      <c r="Q12" s="27" t="s">
        <v>2049</v>
      </c>
      <c r="R12" s="136" t="s">
        <v>1623</v>
      </c>
      <c r="S12" s="27" t="s">
        <v>15</v>
      </c>
      <c r="T12" s="136" t="s">
        <v>1617</v>
      </c>
      <c r="U12" s="27" t="s">
        <v>276</v>
      </c>
      <c r="V12" s="158">
        <v>1</v>
      </c>
      <c r="W12" s="27" t="s">
        <v>2051</v>
      </c>
      <c r="X12" s="27" t="s">
        <v>278</v>
      </c>
      <c r="Y12" s="27" t="s">
        <v>275</v>
      </c>
      <c r="Z12" s="30">
        <v>1</v>
      </c>
      <c r="AA12" s="136" t="s">
        <v>1601</v>
      </c>
      <c r="AC12" s="138">
        <v>1.3939999999999999E-2</v>
      </c>
      <c r="AD12" s="156">
        <v>1.39</v>
      </c>
      <c r="AE12" s="138"/>
    </row>
    <row r="13" spans="1:33" ht="350" hidden="1">
      <c r="A13" s="27" t="s">
        <v>118</v>
      </c>
      <c r="B13" s="28">
        <v>2022</v>
      </c>
      <c r="C13" s="28" t="s">
        <v>119</v>
      </c>
      <c r="D13" s="28" t="s">
        <v>2109</v>
      </c>
      <c r="E13" s="27" t="s">
        <v>2111</v>
      </c>
      <c r="F13" s="30" t="s">
        <v>95</v>
      </c>
      <c r="G13" s="27" t="s">
        <v>272</v>
      </c>
      <c r="H13" s="136" t="s">
        <v>2041</v>
      </c>
      <c r="I13" s="136" t="s">
        <v>1455</v>
      </c>
      <c r="J13" s="136" t="s">
        <v>95</v>
      </c>
      <c r="K13" s="136" t="s">
        <v>1600</v>
      </c>
      <c r="L13" s="136" t="s">
        <v>681</v>
      </c>
      <c r="M13" s="136" t="s">
        <v>1615</v>
      </c>
      <c r="N13" s="136">
        <v>23</v>
      </c>
      <c r="O13" s="140">
        <v>0.3</v>
      </c>
      <c r="P13" s="27" t="s">
        <v>87</v>
      </c>
      <c r="Q13" s="27" t="s">
        <v>2049</v>
      </c>
      <c r="R13" s="136" t="s">
        <v>1623</v>
      </c>
      <c r="S13" s="27" t="s">
        <v>15</v>
      </c>
      <c r="T13" s="136" t="s">
        <v>1617</v>
      </c>
      <c r="U13" s="27" t="s">
        <v>276</v>
      </c>
      <c r="V13" s="158">
        <v>1</v>
      </c>
      <c r="W13" s="27" t="s">
        <v>2051</v>
      </c>
      <c r="X13" s="27" t="s">
        <v>278</v>
      </c>
      <c r="Y13" s="27" t="s">
        <v>275</v>
      </c>
      <c r="Z13" s="30">
        <v>1</v>
      </c>
      <c r="AA13" s="136" t="s">
        <v>1601</v>
      </c>
      <c r="AC13" s="138">
        <v>3.3852981999999997E-2</v>
      </c>
      <c r="AD13" s="156">
        <v>3.39</v>
      </c>
      <c r="AE13" s="138"/>
    </row>
    <row r="14" spans="1:33" ht="350" hidden="1">
      <c r="A14" s="27" t="s">
        <v>118</v>
      </c>
      <c r="B14" s="28">
        <v>2022</v>
      </c>
      <c r="C14" s="28" t="s">
        <v>119</v>
      </c>
      <c r="D14" s="28" t="s">
        <v>2109</v>
      </c>
      <c r="E14" s="27" t="s">
        <v>2111</v>
      </c>
      <c r="F14" s="30" t="s">
        <v>95</v>
      </c>
      <c r="G14" s="27" t="s">
        <v>272</v>
      </c>
      <c r="H14" s="136" t="s">
        <v>2041</v>
      </c>
      <c r="I14" s="136" t="s">
        <v>1455</v>
      </c>
      <c r="J14" s="136" t="s">
        <v>95</v>
      </c>
      <c r="K14" s="136" t="s">
        <v>1600</v>
      </c>
      <c r="L14" s="136" t="s">
        <v>681</v>
      </c>
      <c r="M14" s="136" t="s">
        <v>1615</v>
      </c>
      <c r="N14" s="136">
        <v>23</v>
      </c>
      <c r="O14" s="140">
        <v>0.4</v>
      </c>
      <c r="P14" s="27" t="s">
        <v>87</v>
      </c>
      <c r="Q14" s="27" t="s">
        <v>2049</v>
      </c>
      <c r="R14" s="136" t="s">
        <v>1623</v>
      </c>
      <c r="S14" s="27" t="s">
        <v>15</v>
      </c>
      <c r="T14" s="136" t="s">
        <v>1617</v>
      </c>
      <c r="U14" s="27" t="s">
        <v>276</v>
      </c>
      <c r="V14" s="158">
        <v>1</v>
      </c>
      <c r="W14" s="27" t="s">
        <v>2051</v>
      </c>
      <c r="X14" s="27" t="s">
        <v>278</v>
      </c>
      <c r="Y14" s="27" t="s">
        <v>275</v>
      </c>
      <c r="Z14" s="30">
        <v>1</v>
      </c>
      <c r="AA14" s="136" t="s">
        <v>1601</v>
      </c>
      <c r="AC14" s="138">
        <v>4.2299999999999997E-2</v>
      </c>
      <c r="AD14" s="156">
        <v>4.2300000000000004</v>
      </c>
      <c r="AE14" s="138"/>
    </row>
    <row r="15" spans="1:33" ht="350" hidden="1">
      <c r="A15" s="27" t="s">
        <v>118</v>
      </c>
      <c r="B15" s="28">
        <v>2022</v>
      </c>
      <c r="C15" s="28" t="s">
        <v>119</v>
      </c>
      <c r="D15" s="28" t="s">
        <v>2109</v>
      </c>
      <c r="E15" s="27" t="s">
        <v>2111</v>
      </c>
      <c r="F15" s="30" t="s">
        <v>95</v>
      </c>
      <c r="G15" s="27" t="s">
        <v>272</v>
      </c>
      <c r="H15" s="136" t="s">
        <v>2041</v>
      </c>
      <c r="I15" s="136" t="s">
        <v>1455</v>
      </c>
      <c r="J15" s="136" t="s">
        <v>95</v>
      </c>
      <c r="K15" s="136" t="s">
        <v>1600</v>
      </c>
      <c r="L15" s="136" t="s">
        <v>681</v>
      </c>
      <c r="M15" s="136" t="s">
        <v>1615</v>
      </c>
      <c r="N15" s="136">
        <v>23</v>
      </c>
      <c r="O15" s="140">
        <v>0.5</v>
      </c>
      <c r="P15" s="27" t="s">
        <v>87</v>
      </c>
      <c r="Q15" s="27" t="s">
        <v>2049</v>
      </c>
      <c r="R15" s="136" t="s">
        <v>1623</v>
      </c>
      <c r="S15" s="27" t="s">
        <v>15</v>
      </c>
      <c r="T15" s="136" t="s">
        <v>1617</v>
      </c>
      <c r="U15" s="27" t="s">
        <v>276</v>
      </c>
      <c r="V15" s="158">
        <v>1</v>
      </c>
      <c r="W15" s="27" t="s">
        <v>2051</v>
      </c>
      <c r="X15" s="27" t="s">
        <v>278</v>
      </c>
      <c r="Y15" s="27" t="s">
        <v>275</v>
      </c>
      <c r="Z15" s="30">
        <v>1</v>
      </c>
      <c r="AA15" s="136" t="s">
        <v>1601</v>
      </c>
      <c r="AC15" s="138">
        <v>0.10856</v>
      </c>
      <c r="AD15" s="156">
        <v>10.86</v>
      </c>
      <c r="AE15" s="138"/>
    </row>
    <row r="16" spans="1:33" ht="350" hidden="1">
      <c r="A16" s="27" t="s">
        <v>118</v>
      </c>
      <c r="B16" s="28">
        <v>2022</v>
      </c>
      <c r="C16" s="28" t="s">
        <v>119</v>
      </c>
      <c r="D16" s="28" t="s">
        <v>2109</v>
      </c>
      <c r="E16" s="27" t="s">
        <v>2111</v>
      </c>
      <c r="F16" s="30" t="s">
        <v>95</v>
      </c>
      <c r="G16" s="27" t="s">
        <v>272</v>
      </c>
      <c r="H16" s="136" t="s">
        <v>2041</v>
      </c>
      <c r="I16" s="136" t="s">
        <v>1455</v>
      </c>
      <c r="J16" s="136" t="s">
        <v>95</v>
      </c>
      <c r="K16" s="136" t="s">
        <v>1600</v>
      </c>
      <c r="L16" s="136" t="s">
        <v>681</v>
      </c>
      <c r="M16" s="136" t="s">
        <v>1615</v>
      </c>
      <c r="N16" s="136">
        <v>23</v>
      </c>
      <c r="O16" s="140">
        <v>0.55000000000000004</v>
      </c>
      <c r="P16" s="27" t="s">
        <v>87</v>
      </c>
      <c r="Q16" s="27" t="s">
        <v>2049</v>
      </c>
      <c r="R16" s="136" t="s">
        <v>1623</v>
      </c>
      <c r="S16" s="27" t="s">
        <v>15</v>
      </c>
      <c r="T16" s="136" t="s">
        <v>1617</v>
      </c>
      <c r="U16" s="27" t="s">
        <v>276</v>
      </c>
      <c r="V16" s="158">
        <v>1</v>
      </c>
      <c r="W16" s="27" t="s">
        <v>2051</v>
      </c>
      <c r="X16" s="27" t="s">
        <v>278</v>
      </c>
      <c r="Y16" s="27" t="s">
        <v>275</v>
      </c>
      <c r="Z16" s="30">
        <v>1</v>
      </c>
      <c r="AA16" s="136" t="s">
        <v>1601</v>
      </c>
      <c r="AC16" s="138">
        <v>0.42595</v>
      </c>
      <c r="AD16" s="156">
        <v>42.6</v>
      </c>
      <c r="AE16" s="138"/>
    </row>
    <row r="17" spans="1:31" ht="350" hidden="1">
      <c r="A17" s="27" t="s">
        <v>118</v>
      </c>
      <c r="B17" s="28">
        <v>2022</v>
      </c>
      <c r="C17" s="28" t="s">
        <v>119</v>
      </c>
      <c r="D17" s="28" t="s">
        <v>2109</v>
      </c>
      <c r="E17" s="27" t="s">
        <v>2111</v>
      </c>
      <c r="F17" s="30" t="s">
        <v>95</v>
      </c>
      <c r="G17" s="27" t="s">
        <v>272</v>
      </c>
      <c r="H17" s="136" t="s">
        <v>2041</v>
      </c>
      <c r="I17" s="136" t="s">
        <v>1455</v>
      </c>
      <c r="J17" s="136" t="s">
        <v>95</v>
      </c>
      <c r="K17" s="136" t="s">
        <v>1600</v>
      </c>
      <c r="L17" s="136" t="s">
        <v>681</v>
      </c>
      <c r="M17" s="136" t="s">
        <v>1615</v>
      </c>
      <c r="N17" s="136">
        <v>23</v>
      </c>
      <c r="O17" s="140">
        <v>0.65</v>
      </c>
      <c r="P17" s="27" t="s">
        <v>87</v>
      </c>
      <c r="Q17" s="27" t="s">
        <v>2049</v>
      </c>
      <c r="R17" s="136" t="s">
        <v>1623</v>
      </c>
      <c r="S17" s="27" t="s">
        <v>15</v>
      </c>
      <c r="T17" s="136" t="s">
        <v>1617</v>
      </c>
      <c r="U17" s="27" t="s">
        <v>276</v>
      </c>
      <c r="V17" s="158">
        <v>1</v>
      </c>
      <c r="W17" s="27" t="s">
        <v>2051</v>
      </c>
      <c r="X17" s="27" t="s">
        <v>278</v>
      </c>
      <c r="Y17" s="27" t="s">
        <v>275</v>
      </c>
      <c r="Z17" s="30">
        <v>1</v>
      </c>
      <c r="AA17" s="136" t="s">
        <v>1601</v>
      </c>
      <c r="AC17" s="138">
        <v>0.34266999999999997</v>
      </c>
      <c r="AD17" s="156">
        <v>34.270000000000003</v>
      </c>
      <c r="AE17" s="138"/>
    </row>
    <row r="18" spans="1:31" ht="350" hidden="1">
      <c r="A18" s="27" t="s">
        <v>118</v>
      </c>
      <c r="B18" s="28">
        <v>2022</v>
      </c>
      <c r="C18" s="28" t="s">
        <v>119</v>
      </c>
      <c r="D18" s="28" t="s">
        <v>2109</v>
      </c>
      <c r="E18" s="27" t="s">
        <v>2111</v>
      </c>
      <c r="F18" s="30" t="s">
        <v>95</v>
      </c>
      <c r="G18" s="27" t="s">
        <v>272</v>
      </c>
      <c r="H18" s="136" t="s">
        <v>2041</v>
      </c>
      <c r="I18" s="136" t="s">
        <v>1455</v>
      </c>
      <c r="J18" s="136" t="s">
        <v>95</v>
      </c>
      <c r="K18" s="136" t="s">
        <v>1600</v>
      </c>
      <c r="L18" s="136" t="s">
        <v>681</v>
      </c>
      <c r="M18" s="136" t="s">
        <v>1615</v>
      </c>
      <c r="N18" s="136">
        <v>23</v>
      </c>
      <c r="O18" s="140">
        <v>0.75</v>
      </c>
      <c r="P18" s="27" t="s">
        <v>87</v>
      </c>
      <c r="Q18" s="27" t="s">
        <v>2049</v>
      </c>
      <c r="R18" s="136" t="s">
        <v>1623</v>
      </c>
      <c r="S18" s="27" t="s">
        <v>15</v>
      </c>
      <c r="T18" s="136" t="s">
        <v>1617</v>
      </c>
      <c r="U18" s="27" t="s">
        <v>276</v>
      </c>
      <c r="V18" s="158">
        <v>1</v>
      </c>
      <c r="W18" s="27" t="s">
        <v>2051</v>
      </c>
      <c r="X18" s="27" t="s">
        <v>278</v>
      </c>
      <c r="Y18" s="27" t="s">
        <v>275</v>
      </c>
      <c r="Z18" s="30">
        <v>1</v>
      </c>
      <c r="AA18" s="136" t="s">
        <v>1601</v>
      </c>
      <c r="AC18" s="138">
        <v>0.41382999999999998</v>
      </c>
      <c r="AD18" s="156">
        <v>41.38</v>
      </c>
      <c r="AE18" s="138"/>
    </row>
    <row r="19" spans="1:31" ht="350" hidden="1">
      <c r="A19" s="27" t="s">
        <v>118</v>
      </c>
      <c r="B19" s="28">
        <v>2022</v>
      </c>
      <c r="C19" s="28" t="s">
        <v>119</v>
      </c>
      <c r="D19" s="28" t="s">
        <v>2109</v>
      </c>
      <c r="E19" s="27" t="s">
        <v>2111</v>
      </c>
      <c r="F19" s="30" t="s">
        <v>95</v>
      </c>
      <c r="G19" s="27" t="s">
        <v>272</v>
      </c>
      <c r="H19" s="136" t="s">
        <v>2041</v>
      </c>
      <c r="I19" s="136" t="s">
        <v>1455</v>
      </c>
      <c r="J19" s="136" t="s">
        <v>95</v>
      </c>
      <c r="K19" s="136" t="s">
        <v>1600</v>
      </c>
      <c r="L19" s="136" t="s">
        <v>681</v>
      </c>
      <c r="M19" s="136" t="s">
        <v>1615</v>
      </c>
      <c r="N19" s="136">
        <v>23</v>
      </c>
      <c r="O19" s="140">
        <v>0.85</v>
      </c>
      <c r="P19" s="27" t="s">
        <v>87</v>
      </c>
      <c r="Q19" s="27" t="s">
        <v>2049</v>
      </c>
      <c r="R19" s="136" t="s">
        <v>1623</v>
      </c>
      <c r="S19" s="27" t="s">
        <v>15</v>
      </c>
      <c r="T19" s="136" t="s">
        <v>1617</v>
      </c>
      <c r="U19" s="27" t="s">
        <v>276</v>
      </c>
      <c r="V19" s="158">
        <v>1</v>
      </c>
      <c r="W19" s="27" t="s">
        <v>2051</v>
      </c>
      <c r="X19" s="27" t="s">
        <v>278</v>
      </c>
      <c r="Y19" s="27" t="s">
        <v>275</v>
      </c>
      <c r="Z19" s="30">
        <v>1</v>
      </c>
      <c r="AA19" s="136" t="s">
        <v>1601</v>
      </c>
      <c r="AC19" s="138">
        <v>0.40543000000000001</v>
      </c>
      <c r="AD19" s="156">
        <v>40.54</v>
      </c>
      <c r="AE19" s="138"/>
    </row>
    <row r="20" spans="1:31" ht="350" hidden="1">
      <c r="A20" s="27" t="s">
        <v>118</v>
      </c>
      <c r="B20" s="28">
        <v>2022</v>
      </c>
      <c r="C20" s="28" t="s">
        <v>119</v>
      </c>
      <c r="D20" s="28" t="s">
        <v>2109</v>
      </c>
      <c r="E20" s="27" t="s">
        <v>2111</v>
      </c>
      <c r="F20" s="30" t="s">
        <v>95</v>
      </c>
      <c r="G20" s="27" t="s">
        <v>272</v>
      </c>
      <c r="H20" s="136" t="s">
        <v>2041</v>
      </c>
      <c r="I20" s="136" t="s">
        <v>1455</v>
      </c>
      <c r="J20" s="136" t="s">
        <v>95</v>
      </c>
      <c r="K20" s="136" t="s">
        <v>1600</v>
      </c>
      <c r="L20" s="136" t="s">
        <v>681</v>
      </c>
      <c r="M20" s="136" t="s">
        <v>1615</v>
      </c>
      <c r="N20" s="136">
        <v>22</v>
      </c>
      <c r="O20" s="140">
        <v>0.7</v>
      </c>
      <c r="P20" s="27" t="s">
        <v>87</v>
      </c>
      <c r="Q20" s="27" t="s">
        <v>2049</v>
      </c>
      <c r="R20" s="136" t="s">
        <v>1623</v>
      </c>
      <c r="S20" s="27" t="s">
        <v>15</v>
      </c>
      <c r="T20" s="136" t="s">
        <v>1617</v>
      </c>
      <c r="U20" s="27" t="s">
        <v>276</v>
      </c>
      <c r="V20" s="158">
        <v>1</v>
      </c>
      <c r="W20" s="27" t="s">
        <v>2051</v>
      </c>
      <c r="X20" s="27" t="s">
        <v>278</v>
      </c>
      <c r="Y20" s="27" t="s">
        <v>275</v>
      </c>
      <c r="Z20" s="30">
        <v>1</v>
      </c>
      <c r="AA20" s="136" t="s">
        <v>1601</v>
      </c>
      <c r="AC20" s="138">
        <v>0.41089999999999999</v>
      </c>
      <c r="AD20" s="156">
        <v>41.09</v>
      </c>
      <c r="AE20" s="138"/>
    </row>
    <row r="21" spans="1:31" ht="250" hidden="1">
      <c r="A21" s="27" t="s">
        <v>118</v>
      </c>
      <c r="B21" s="28">
        <v>2022</v>
      </c>
      <c r="C21" s="28" t="s">
        <v>119</v>
      </c>
      <c r="D21" s="28" t="s">
        <v>2109</v>
      </c>
      <c r="E21" s="27" t="s">
        <v>2111</v>
      </c>
      <c r="F21" s="30" t="s">
        <v>95</v>
      </c>
      <c r="G21" s="27" t="s">
        <v>272</v>
      </c>
      <c r="H21" s="136" t="s">
        <v>1609</v>
      </c>
      <c r="I21" s="136" t="s">
        <v>1455</v>
      </c>
      <c r="J21" s="136" t="s">
        <v>95</v>
      </c>
      <c r="K21" s="136" t="s">
        <v>1600</v>
      </c>
      <c r="L21" s="136" t="s">
        <v>681</v>
      </c>
      <c r="M21" s="136" t="s">
        <v>1615</v>
      </c>
      <c r="P21" s="136" t="s">
        <v>95</v>
      </c>
      <c r="Q21" s="27" t="s">
        <v>2049</v>
      </c>
      <c r="S21" s="27" t="s">
        <v>15</v>
      </c>
      <c r="W21" s="27"/>
      <c r="Z21" s="30">
        <v>1</v>
      </c>
      <c r="AD21" s="156" t="s">
        <v>2064</v>
      </c>
    </row>
    <row r="22" spans="1:31" ht="350" hidden="1">
      <c r="A22" s="27" t="s">
        <v>118</v>
      </c>
      <c r="B22" s="28">
        <v>2022</v>
      </c>
      <c r="C22" s="28" t="s">
        <v>119</v>
      </c>
      <c r="D22" s="28" t="s">
        <v>2109</v>
      </c>
      <c r="E22" s="27" t="s">
        <v>2111</v>
      </c>
      <c r="F22" s="30" t="s">
        <v>95</v>
      </c>
      <c r="G22" s="27" t="s">
        <v>272</v>
      </c>
      <c r="H22" s="136" t="s">
        <v>367</v>
      </c>
      <c r="I22" s="136" t="s">
        <v>427</v>
      </c>
      <c r="J22" s="136" t="s">
        <v>95</v>
      </c>
      <c r="K22" s="136" t="s">
        <v>1600</v>
      </c>
      <c r="L22" s="136" t="s">
        <v>681</v>
      </c>
      <c r="M22" s="136" t="s">
        <v>1615</v>
      </c>
      <c r="N22" s="136">
        <v>20.5</v>
      </c>
      <c r="O22" s="140">
        <v>0.25</v>
      </c>
      <c r="P22" s="140" t="s">
        <v>87</v>
      </c>
      <c r="Q22" s="27" t="s">
        <v>2049</v>
      </c>
      <c r="R22" s="136" t="s">
        <v>1623</v>
      </c>
      <c r="S22" s="27" t="s">
        <v>15</v>
      </c>
      <c r="T22" s="136" t="s">
        <v>1617</v>
      </c>
      <c r="U22" s="27" t="s">
        <v>276</v>
      </c>
      <c r="V22" s="158">
        <v>1</v>
      </c>
      <c r="W22" s="27" t="s">
        <v>2051</v>
      </c>
      <c r="X22" s="27" t="s">
        <v>278</v>
      </c>
      <c r="Y22" s="27" t="s">
        <v>275</v>
      </c>
      <c r="Z22" s="30">
        <v>1</v>
      </c>
      <c r="AA22" s="136" t="s">
        <v>1601</v>
      </c>
      <c r="AC22" s="138">
        <v>5.4000000000000003E-3</v>
      </c>
      <c r="AD22" s="156">
        <v>0.54</v>
      </c>
      <c r="AE22" s="138"/>
    </row>
    <row r="23" spans="1:31" ht="350" hidden="1">
      <c r="A23" s="27" t="s">
        <v>118</v>
      </c>
      <c r="B23" s="28">
        <v>2022</v>
      </c>
      <c r="C23" s="28" t="s">
        <v>119</v>
      </c>
      <c r="D23" s="28" t="s">
        <v>2109</v>
      </c>
      <c r="E23" s="27" t="s">
        <v>2111</v>
      </c>
      <c r="F23" s="30" t="s">
        <v>95</v>
      </c>
      <c r="G23" s="27" t="s">
        <v>272</v>
      </c>
      <c r="H23" s="136" t="s">
        <v>367</v>
      </c>
      <c r="I23" s="136" t="s">
        <v>427</v>
      </c>
      <c r="J23" s="136" t="s">
        <v>95</v>
      </c>
      <c r="K23" s="136" t="s">
        <v>1600</v>
      </c>
      <c r="L23" s="136" t="s">
        <v>681</v>
      </c>
      <c r="M23" s="136" t="s">
        <v>1615</v>
      </c>
      <c r="N23" s="136">
        <v>20.5</v>
      </c>
      <c r="O23" s="140">
        <v>0.3</v>
      </c>
      <c r="P23" s="140" t="s">
        <v>87</v>
      </c>
      <c r="Q23" s="27" t="s">
        <v>2049</v>
      </c>
      <c r="R23" s="136" t="s">
        <v>1623</v>
      </c>
      <c r="S23" s="27" t="s">
        <v>15</v>
      </c>
      <c r="T23" s="136" t="s">
        <v>1617</v>
      </c>
      <c r="U23" s="27" t="s">
        <v>276</v>
      </c>
      <c r="V23" s="158">
        <v>1</v>
      </c>
      <c r="W23" s="27" t="s">
        <v>2051</v>
      </c>
      <c r="X23" s="27" t="s">
        <v>278</v>
      </c>
      <c r="Y23" s="27" t="s">
        <v>275</v>
      </c>
      <c r="Z23" s="30">
        <v>1</v>
      </c>
      <c r="AA23" s="136" t="s">
        <v>1601</v>
      </c>
      <c r="AC23" s="138">
        <v>1.5942600000000001E-2</v>
      </c>
      <c r="AD23" s="156">
        <v>1.59</v>
      </c>
      <c r="AE23" s="138"/>
    </row>
    <row r="24" spans="1:31" ht="350" hidden="1">
      <c r="A24" s="27" t="s">
        <v>118</v>
      </c>
      <c r="B24" s="28">
        <v>2022</v>
      </c>
      <c r="C24" s="28" t="s">
        <v>119</v>
      </c>
      <c r="D24" s="28" t="s">
        <v>2109</v>
      </c>
      <c r="E24" s="27" t="s">
        <v>2111</v>
      </c>
      <c r="F24" s="30" t="s">
        <v>95</v>
      </c>
      <c r="G24" s="27" t="s">
        <v>272</v>
      </c>
      <c r="H24" s="136" t="s">
        <v>367</v>
      </c>
      <c r="I24" s="136" t="s">
        <v>427</v>
      </c>
      <c r="J24" s="136" t="s">
        <v>95</v>
      </c>
      <c r="K24" s="136" t="s">
        <v>1600</v>
      </c>
      <c r="L24" s="136" t="s">
        <v>681</v>
      </c>
      <c r="M24" s="136" t="s">
        <v>1615</v>
      </c>
      <c r="N24" s="136">
        <v>20.5</v>
      </c>
      <c r="O24" s="140">
        <v>0.65</v>
      </c>
      <c r="P24" s="140" t="s">
        <v>87</v>
      </c>
      <c r="Q24" s="27" t="s">
        <v>2049</v>
      </c>
      <c r="R24" s="136" t="s">
        <v>1623</v>
      </c>
      <c r="S24" s="27" t="s">
        <v>15</v>
      </c>
      <c r="T24" s="136" t="s">
        <v>1617</v>
      </c>
      <c r="U24" s="27" t="s">
        <v>276</v>
      </c>
      <c r="V24" s="158">
        <v>1</v>
      </c>
      <c r="W24" s="27" t="s">
        <v>2051</v>
      </c>
      <c r="X24" s="27" t="s">
        <v>278</v>
      </c>
      <c r="Y24" s="27" t="s">
        <v>275</v>
      </c>
      <c r="Z24" s="30">
        <v>1</v>
      </c>
      <c r="AA24" s="136" t="s">
        <v>1601</v>
      </c>
      <c r="AC24" s="138">
        <v>0.71009</v>
      </c>
      <c r="AD24" s="156">
        <v>71.010000000000005</v>
      </c>
      <c r="AE24" s="138"/>
    </row>
    <row r="25" spans="1:31" ht="350" hidden="1">
      <c r="A25" s="27" t="s">
        <v>118</v>
      </c>
      <c r="B25" s="28">
        <v>2022</v>
      </c>
      <c r="C25" s="28" t="s">
        <v>119</v>
      </c>
      <c r="D25" s="28" t="s">
        <v>2109</v>
      </c>
      <c r="E25" s="27" t="s">
        <v>2111</v>
      </c>
      <c r="F25" s="30" t="s">
        <v>95</v>
      </c>
      <c r="G25" s="27" t="s">
        <v>272</v>
      </c>
      <c r="H25" s="136" t="s">
        <v>367</v>
      </c>
      <c r="I25" s="136" t="s">
        <v>427</v>
      </c>
      <c r="J25" s="136" t="s">
        <v>95</v>
      </c>
      <c r="K25" s="136" t="s">
        <v>1600</v>
      </c>
      <c r="L25" s="136" t="s">
        <v>681</v>
      </c>
      <c r="M25" s="136" t="s">
        <v>1615</v>
      </c>
      <c r="N25" s="136">
        <v>23</v>
      </c>
      <c r="O25" s="140">
        <v>0.25</v>
      </c>
      <c r="P25" s="140" t="s">
        <v>87</v>
      </c>
      <c r="Q25" s="27" t="s">
        <v>2049</v>
      </c>
      <c r="R25" s="136" t="s">
        <v>1623</v>
      </c>
      <c r="S25" s="27" t="s">
        <v>15</v>
      </c>
      <c r="T25" s="136" t="s">
        <v>1617</v>
      </c>
      <c r="U25" s="27" t="s">
        <v>276</v>
      </c>
      <c r="V25" s="158">
        <v>1</v>
      </c>
      <c r="W25" s="27" t="s">
        <v>2051</v>
      </c>
      <c r="X25" s="27" t="s">
        <v>278</v>
      </c>
      <c r="Y25" s="27" t="s">
        <v>275</v>
      </c>
      <c r="Z25" s="30">
        <v>1</v>
      </c>
      <c r="AA25" s="136" t="s">
        <v>1601</v>
      </c>
      <c r="AC25" s="138">
        <v>5.2500000000000003E-3</v>
      </c>
      <c r="AD25" s="156">
        <v>0.53</v>
      </c>
      <c r="AE25" s="138"/>
    </row>
    <row r="26" spans="1:31" ht="350" hidden="1">
      <c r="A26" s="27" t="s">
        <v>118</v>
      </c>
      <c r="B26" s="28">
        <v>2022</v>
      </c>
      <c r="C26" s="28" t="s">
        <v>119</v>
      </c>
      <c r="D26" s="28" t="s">
        <v>2109</v>
      </c>
      <c r="E26" s="27" t="s">
        <v>2111</v>
      </c>
      <c r="F26" s="30" t="s">
        <v>95</v>
      </c>
      <c r="G26" s="27" t="s">
        <v>272</v>
      </c>
      <c r="H26" s="136" t="s">
        <v>367</v>
      </c>
      <c r="I26" s="136" t="s">
        <v>427</v>
      </c>
      <c r="J26" s="136" t="s">
        <v>95</v>
      </c>
      <c r="K26" s="136" t="s">
        <v>1600</v>
      </c>
      <c r="L26" s="136" t="s">
        <v>681</v>
      </c>
      <c r="M26" s="136" t="s">
        <v>1615</v>
      </c>
      <c r="N26" s="136">
        <v>23</v>
      </c>
      <c r="O26" s="140">
        <v>0.3</v>
      </c>
      <c r="P26" s="140" t="s">
        <v>87</v>
      </c>
      <c r="Q26" s="27" t="s">
        <v>2049</v>
      </c>
      <c r="R26" s="136" t="s">
        <v>1623</v>
      </c>
      <c r="S26" s="27" t="s">
        <v>15</v>
      </c>
      <c r="T26" s="136" t="s">
        <v>1617</v>
      </c>
      <c r="U26" s="27" t="s">
        <v>276</v>
      </c>
      <c r="V26" s="158">
        <v>1</v>
      </c>
      <c r="W26" s="27" t="s">
        <v>2051</v>
      </c>
      <c r="X26" s="27" t="s">
        <v>278</v>
      </c>
      <c r="Y26" s="27" t="s">
        <v>275</v>
      </c>
      <c r="Z26" s="30">
        <v>1</v>
      </c>
      <c r="AA26" s="136" t="s">
        <v>1601</v>
      </c>
      <c r="AC26" s="138">
        <v>1.2999999999999999E-2</v>
      </c>
      <c r="AD26" s="156">
        <v>1.3</v>
      </c>
      <c r="AE26" s="138"/>
    </row>
    <row r="27" spans="1:31" ht="350" hidden="1">
      <c r="A27" s="27" t="s">
        <v>118</v>
      </c>
      <c r="B27" s="28">
        <v>2022</v>
      </c>
      <c r="C27" s="28" t="s">
        <v>119</v>
      </c>
      <c r="D27" s="28" t="s">
        <v>2109</v>
      </c>
      <c r="E27" s="27" t="s">
        <v>2111</v>
      </c>
      <c r="F27" s="30" t="s">
        <v>95</v>
      </c>
      <c r="G27" s="27" t="s">
        <v>272</v>
      </c>
      <c r="H27" s="136" t="s">
        <v>367</v>
      </c>
      <c r="I27" s="136" t="s">
        <v>427</v>
      </c>
      <c r="J27" s="136" t="s">
        <v>95</v>
      </c>
      <c r="K27" s="136" t="s">
        <v>1600</v>
      </c>
      <c r="L27" s="136" t="s">
        <v>681</v>
      </c>
      <c r="M27" s="136" t="s">
        <v>1615</v>
      </c>
      <c r="N27" s="136">
        <v>23</v>
      </c>
      <c r="O27" s="140">
        <v>0.4</v>
      </c>
      <c r="P27" s="140" t="s">
        <v>87</v>
      </c>
      <c r="Q27" s="27" t="s">
        <v>2049</v>
      </c>
      <c r="R27" s="136" t="s">
        <v>1623</v>
      </c>
      <c r="S27" s="27" t="s">
        <v>15</v>
      </c>
      <c r="T27" s="136" t="s">
        <v>1617</v>
      </c>
      <c r="U27" s="27" t="s">
        <v>276</v>
      </c>
      <c r="V27" s="158">
        <v>1</v>
      </c>
      <c r="W27" s="27" t="s">
        <v>2051</v>
      </c>
      <c r="X27" s="27" t="s">
        <v>278</v>
      </c>
      <c r="Y27" s="27" t="s">
        <v>275</v>
      </c>
      <c r="Z27" s="30">
        <v>1</v>
      </c>
      <c r="AA27" s="136" t="s">
        <v>1601</v>
      </c>
      <c r="AC27" s="138">
        <v>4.87E-2</v>
      </c>
      <c r="AD27" s="156">
        <v>4.87</v>
      </c>
      <c r="AE27" s="138"/>
    </row>
    <row r="28" spans="1:31" ht="350" hidden="1">
      <c r="A28" s="27" t="s">
        <v>118</v>
      </c>
      <c r="B28" s="28">
        <v>2022</v>
      </c>
      <c r="C28" s="28" t="s">
        <v>119</v>
      </c>
      <c r="D28" s="28" t="s">
        <v>2109</v>
      </c>
      <c r="E28" s="27" t="s">
        <v>2111</v>
      </c>
      <c r="F28" s="30" t="s">
        <v>95</v>
      </c>
      <c r="G28" s="27" t="s">
        <v>272</v>
      </c>
      <c r="H28" s="136" t="s">
        <v>367</v>
      </c>
      <c r="I28" s="136" t="s">
        <v>427</v>
      </c>
      <c r="J28" s="136" t="s">
        <v>95</v>
      </c>
      <c r="K28" s="136" t="s">
        <v>1600</v>
      </c>
      <c r="L28" s="136" t="s">
        <v>681</v>
      </c>
      <c r="M28" s="136" t="s">
        <v>1615</v>
      </c>
      <c r="N28" s="136">
        <v>23</v>
      </c>
      <c r="O28" s="140">
        <v>0.5</v>
      </c>
      <c r="P28" s="140" t="s">
        <v>87</v>
      </c>
      <c r="Q28" s="27" t="s">
        <v>2049</v>
      </c>
      <c r="R28" s="136" t="s">
        <v>1623</v>
      </c>
      <c r="S28" s="27" t="s">
        <v>15</v>
      </c>
      <c r="T28" s="136" t="s">
        <v>1617</v>
      </c>
      <c r="U28" s="27" t="s">
        <v>276</v>
      </c>
      <c r="V28" s="158">
        <v>1</v>
      </c>
      <c r="W28" s="27" t="s">
        <v>2051</v>
      </c>
      <c r="X28" s="27" t="s">
        <v>278</v>
      </c>
      <c r="Y28" s="27" t="s">
        <v>275</v>
      </c>
      <c r="Z28" s="30">
        <v>1</v>
      </c>
      <c r="AA28" s="136" t="s">
        <v>1601</v>
      </c>
      <c r="AC28" s="138">
        <v>0.1835</v>
      </c>
      <c r="AD28" s="156">
        <v>18.350000000000001</v>
      </c>
      <c r="AE28" s="138"/>
    </row>
    <row r="29" spans="1:31" ht="350" hidden="1">
      <c r="A29" s="27" t="s">
        <v>118</v>
      </c>
      <c r="B29" s="28">
        <v>2022</v>
      </c>
      <c r="C29" s="28" t="s">
        <v>119</v>
      </c>
      <c r="D29" s="28" t="s">
        <v>2109</v>
      </c>
      <c r="E29" s="27" t="s">
        <v>2111</v>
      </c>
      <c r="F29" s="30" t="s">
        <v>95</v>
      </c>
      <c r="G29" s="27" t="s">
        <v>272</v>
      </c>
      <c r="H29" s="136" t="s">
        <v>367</v>
      </c>
      <c r="I29" s="136" t="s">
        <v>427</v>
      </c>
      <c r="J29" s="136" t="s">
        <v>95</v>
      </c>
      <c r="K29" s="136" t="s">
        <v>1600</v>
      </c>
      <c r="L29" s="136" t="s">
        <v>681</v>
      </c>
      <c r="M29" s="136" t="s">
        <v>1615</v>
      </c>
      <c r="N29" s="136">
        <v>23</v>
      </c>
      <c r="O29" s="140">
        <v>0.55000000000000004</v>
      </c>
      <c r="P29" s="140" t="s">
        <v>87</v>
      </c>
      <c r="Q29" s="27" t="s">
        <v>2049</v>
      </c>
      <c r="R29" s="136" t="s">
        <v>1623</v>
      </c>
      <c r="S29" s="27" t="s">
        <v>15</v>
      </c>
      <c r="T29" s="136" t="s">
        <v>1617</v>
      </c>
      <c r="U29" s="27" t="s">
        <v>276</v>
      </c>
      <c r="V29" s="158">
        <v>1</v>
      </c>
      <c r="W29" s="27" t="s">
        <v>2051</v>
      </c>
      <c r="X29" s="27" t="s">
        <v>278</v>
      </c>
      <c r="Y29" s="27" t="s">
        <v>275</v>
      </c>
      <c r="Z29" s="30">
        <v>1</v>
      </c>
      <c r="AA29" s="136" t="s">
        <v>1601</v>
      </c>
      <c r="AC29" s="138">
        <v>0.55689999999999995</v>
      </c>
      <c r="AD29" s="156">
        <v>55.69</v>
      </c>
      <c r="AE29" s="138"/>
    </row>
    <row r="30" spans="1:31" ht="350" hidden="1">
      <c r="A30" s="27" t="s">
        <v>118</v>
      </c>
      <c r="B30" s="28">
        <v>2022</v>
      </c>
      <c r="C30" s="28" t="s">
        <v>119</v>
      </c>
      <c r="D30" s="28" t="s">
        <v>2109</v>
      </c>
      <c r="E30" s="27" t="s">
        <v>2111</v>
      </c>
      <c r="F30" s="30" t="s">
        <v>95</v>
      </c>
      <c r="G30" s="27" t="s">
        <v>272</v>
      </c>
      <c r="H30" s="136" t="s">
        <v>367</v>
      </c>
      <c r="I30" s="136" t="s">
        <v>427</v>
      </c>
      <c r="J30" s="136" t="s">
        <v>95</v>
      </c>
      <c r="K30" s="136" t="s">
        <v>1600</v>
      </c>
      <c r="L30" s="136" t="s">
        <v>681</v>
      </c>
      <c r="M30" s="136" t="s">
        <v>1615</v>
      </c>
      <c r="N30" s="136">
        <v>23</v>
      </c>
      <c r="O30" s="140">
        <v>0.65</v>
      </c>
      <c r="P30" s="140" t="s">
        <v>87</v>
      </c>
      <c r="Q30" s="27" t="s">
        <v>2049</v>
      </c>
      <c r="R30" s="136" t="s">
        <v>1623</v>
      </c>
      <c r="S30" s="27" t="s">
        <v>15</v>
      </c>
      <c r="T30" s="136" t="s">
        <v>1617</v>
      </c>
      <c r="U30" s="27" t="s">
        <v>276</v>
      </c>
      <c r="V30" s="158">
        <v>1</v>
      </c>
      <c r="W30" s="27" t="s">
        <v>2051</v>
      </c>
      <c r="X30" s="27" t="s">
        <v>278</v>
      </c>
      <c r="Y30" s="27" t="s">
        <v>275</v>
      </c>
      <c r="Z30" s="30">
        <v>1</v>
      </c>
      <c r="AA30" s="136" t="s">
        <v>1601</v>
      </c>
      <c r="AC30" s="138">
        <v>0.56059999999999999</v>
      </c>
      <c r="AD30" s="156">
        <v>56.06</v>
      </c>
      <c r="AE30" s="138"/>
    </row>
    <row r="31" spans="1:31" ht="350" hidden="1">
      <c r="A31" s="27" t="s">
        <v>118</v>
      </c>
      <c r="B31" s="28">
        <v>2022</v>
      </c>
      <c r="C31" s="28" t="s">
        <v>119</v>
      </c>
      <c r="D31" s="28" t="s">
        <v>2109</v>
      </c>
      <c r="E31" s="27" t="s">
        <v>2111</v>
      </c>
      <c r="F31" s="30" t="s">
        <v>95</v>
      </c>
      <c r="G31" s="27" t="s">
        <v>272</v>
      </c>
      <c r="H31" s="136" t="s">
        <v>367</v>
      </c>
      <c r="I31" s="136" t="s">
        <v>427</v>
      </c>
      <c r="J31" s="136" t="s">
        <v>95</v>
      </c>
      <c r="K31" s="136" t="s">
        <v>1600</v>
      </c>
      <c r="L31" s="136" t="s">
        <v>681</v>
      </c>
      <c r="M31" s="136" t="s">
        <v>1615</v>
      </c>
      <c r="N31" s="136">
        <v>23</v>
      </c>
      <c r="O31" s="140">
        <v>0.75</v>
      </c>
      <c r="P31" s="140" t="s">
        <v>87</v>
      </c>
      <c r="Q31" s="27" t="s">
        <v>2049</v>
      </c>
      <c r="R31" s="136" t="s">
        <v>1623</v>
      </c>
      <c r="S31" s="27" t="s">
        <v>15</v>
      </c>
      <c r="T31" s="136" t="s">
        <v>1617</v>
      </c>
      <c r="U31" s="27" t="s">
        <v>276</v>
      </c>
      <c r="V31" s="158">
        <v>1</v>
      </c>
      <c r="W31" s="27" t="s">
        <v>2051</v>
      </c>
      <c r="X31" s="27" t="s">
        <v>278</v>
      </c>
      <c r="Y31" s="27" t="s">
        <v>275</v>
      </c>
      <c r="Z31" s="30">
        <v>1</v>
      </c>
      <c r="AA31" s="136" t="s">
        <v>1601</v>
      </c>
      <c r="AC31" s="138">
        <v>0.55449999999999999</v>
      </c>
      <c r="AD31" s="156">
        <v>55.45</v>
      </c>
      <c r="AE31" s="138"/>
    </row>
    <row r="32" spans="1:31" ht="350" hidden="1">
      <c r="A32" s="27" t="s">
        <v>118</v>
      </c>
      <c r="B32" s="28">
        <v>2022</v>
      </c>
      <c r="C32" s="28" t="s">
        <v>119</v>
      </c>
      <c r="D32" s="28" t="s">
        <v>2109</v>
      </c>
      <c r="E32" s="27" t="s">
        <v>2111</v>
      </c>
      <c r="F32" s="30" t="s">
        <v>95</v>
      </c>
      <c r="G32" s="27" t="s">
        <v>272</v>
      </c>
      <c r="H32" s="136" t="s">
        <v>367</v>
      </c>
      <c r="I32" s="136" t="s">
        <v>427</v>
      </c>
      <c r="J32" s="136" t="s">
        <v>95</v>
      </c>
      <c r="K32" s="136" t="s">
        <v>1600</v>
      </c>
      <c r="L32" s="136" t="s">
        <v>681</v>
      </c>
      <c r="M32" s="136" t="s">
        <v>1615</v>
      </c>
      <c r="N32" s="136">
        <v>23</v>
      </c>
      <c r="O32" s="140">
        <v>0.85</v>
      </c>
      <c r="P32" s="140" t="s">
        <v>87</v>
      </c>
      <c r="Q32" s="27" t="s">
        <v>2049</v>
      </c>
      <c r="R32" s="136" t="s">
        <v>1623</v>
      </c>
      <c r="S32" s="27" t="s">
        <v>15</v>
      </c>
      <c r="T32" s="136" t="s">
        <v>1617</v>
      </c>
      <c r="U32" s="27" t="s">
        <v>276</v>
      </c>
      <c r="V32" s="158">
        <v>1</v>
      </c>
      <c r="W32" s="27" t="s">
        <v>2051</v>
      </c>
      <c r="X32" s="27" t="s">
        <v>278</v>
      </c>
      <c r="Y32" s="27" t="s">
        <v>275</v>
      </c>
      <c r="Z32" s="30">
        <v>1</v>
      </c>
      <c r="AA32" s="136" t="s">
        <v>1601</v>
      </c>
      <c r="AC32" s="138">
        <v>0.46479999999999999</v>
      </c>
      <c r="AD32" s="156">
        <v>46.48</v>
      </c>
      <c r="AE32" s="138"/>
    </row>
    <row r="33" spans="1:31" ht="350" hidden="1">
      <c r="A33" s="27" t="s">
        <v>118</v>
      </c>
      <c r="B33" s="28">
        <v>2022</v>
      </c>
      <c r="C33" s="28" t="s">
        <v>119</v>
      </c>
      <c r="D33" s="28" t="s">
        <v>2109</v>
      </c>
      <c r="E33" s="27" t="s">
        <v>2111</v>
      </c>
      <c r="F33" s="30" t="s">
        <v>95</v>
      </c>
      <c r="G33" s="27" t="s">
        <v>272</v>
      </c>
      <c r="H33" s="136" t="s">
        <v>364</v>
      </c>
      <c r="I33" s="136" t="s">
        <v>427</v>
      </c>
      <c r="J33" s="136" t="s">
        <v>95</v>
      </c>
      <c r="K33" s="136" t="s">
        <v>1600</v>
      </c>
      <c r="L33" s="136" t="s">
        <v>681</v>
      </c>
      <c r="M33" s="136" t="s">
        <v>1615</v>
      </c>
      <c r="N33" s="136">
        <v>20.5</v>
      </c>
      <c r="O33" s="140">
        <v>0.75</v>
      </c>
      <c r="P33" s="140" t="s">
        <v>87</v>
      </c>
      <c r="Q33" s="27" t="s">
        <v>2049</v>
      </c>
      <c r="R33" s="136" t="s">
        <v>1623</v>
      </c>
      <c r="S33" s="27" t="s">
        <v>15</v>
      </c>
      <c r="T33" s="136" t="s">
        <v>1617</v>
      </c>
      <c r="U33" s="27" t="s">
        <v>276</v>
      </c>
      <c r="V33" s="158">
        <v>1</v>
      </c>
      <c r="W33" s="27" t="s">
        <v>2051</v>
      </c>
      <c r="X33" s="27" t="s">
        <v>278</v>
      </c>
      <c r="Y33" s="27" t="s">
        <v>275</v>
      </c>
      <c r="Z33" s="30">
        <v>1</v>
      </c>
      <c r="AA33" s="136" t="s">
        <v>1601</v>
      </c>
      <c r="AC33" s="138">
        <v>0.62752200000000002</v>
      </c>
      <c r="AD33" s="156">
        <v>62.75</v>
      </c>
      <c r="AE33" s="138"/>
    </row>
    <row r="34" spans="1:31" ht="350" hidden="1">
      <c r="A34" s="27" t="s">
        <v>118</v>
      </c>
      <c r="B34" s="28">
        <v>2022</v>
      </c>
      <c r="C34" s="28" t="s">
        <v>119</v>
      </c>
      <c r="D34" s="28" t="s">
        <v>2109</v>
      </c>
      <c r="E34" s="27" t="s">
        <v>2111</v>
      </c>
      <c r="F34" s="30" t="s">
        <v>95</v>
      </c>
      <c r="G34" s="27" t="s">
        <v>272</v>
      </c>
      <c r="H34" s="136" t="s">
        <v>364</v>
      </c>
      <c r="I34" s="136" t="s">
        <v>427</v>
      </c>
      <c r="J34" s="136" t="s">
        <v>95</v>
      </c>
      <c r="K34" s="136" t="s">
        <v>1600</v>
      </c>
      <c r="L34" s="136" t="s">
        <v>681</v>
      </c>
      <c r="M34" s="136" t="s">
        <v>1615</v>
      </c>
      <c r="N34" s="136">
        <v>23</v>
      </c>
      <c r="O34" s="140">
        <v>0.4</v>
      </c>
      <c r="P34" s="140" t="s">
        <v>87</v>
      </c>
      <c r="Q34" s="27" t="s">
        <v>2049</v>
      </c>
      <c r="R34" s="136" t="s">
        <v>1623</v>
      </c>
      <c r="S34" s="27" t="s">
        <v>15</v>
      </c>
      <c r="T34" s="136" t="s">
        <v>1617</v>
      </c>
      <c r="U34" s="27" t="s">
        <v>276</v>
      </c>
      <c r="V34" s="158">
        <v>1</v>
      </c>
      <c r="W34" s="27" t="s">
        <v>2051</v>
      </c>
      <c r="X34" s="27" t="s">
        <v>278</v>
      </c>
      <c r="Y34" s="27" t="s">
        <v>275</v>
      </c>
      <c r="Z34" s="30">
        <v>1</v>
      </c>
      <c r="AA34" s="136" t="s">
        <v>1601</v>
      </c>
      <c r="AC34" s="138">
        <v>7.5009999999999993E-2</v>
      </c>
      <c r="AD34" s="156">
        <v>7.5</v>
      </c>
      <c r="AE34" s="138"/>
    </row>
    <row r="35" spans="1:31" ht="350" hidden="1">
      <c r="A35" s="27" t="s">
        <v>118</v>
      </c>
      <c r="B35" s="28">
        <v>2022</v>
      </c>
      <c r="C35" s="28" t="s">
        <v>119</v>
      </c>
      <c r="D35" s="28" t="s">
        <v>2109</v>
      </c>
      <c r="E35" s="27" t="s">
        <v>2111</v>
      </c>
      <c r="F35" s="30" t="s">
        <v>95</v>
      </c>
      <c r="G35" s="27" t="s">
        <v>272</v>
      </c>
      <c r="H35" s="136" t="s">
        <v>364</v>
      </c>
      <c r="I35" s="136" t="s">
        <v>427</v>
      </c>
      <c r="J35" s="136" t="s">
        <v>95</v>
      </c>
      <c r="K35" s="136" t="s">
        <v>1600</v>
      </c>
      <c r="L35" s="136" t="s">
        <v>681</v>
      </c>
      <c r="M35" s="136" t="s">
        <v>1615</v>
      </c>
      <c r="N35" s="136">
        <v>23</v>
      </c>
      <c r="O35" s="140">
        <v>0.5</v>
      </c>
      <c r="P35" s="140" t="s">
        <v>87</v>
      </c>
      <c r="Q35" s="27" t="s">
        <v>2049</v>
      </c>
      <c r="R35" s="136" t="s">
        <v>1623</v>
      </c>
      <c r="S35" s="27" t="s">
        <v>15</v>
      </c>
      <c r="T35" s="136" t="s">
        <v>1617</v>
      </c>
      <c r="U35" s="27" t="s">
        <v>276</v>
      </c>
      <c r="V35" s="158">
        <v>1</v>
      </c>
      <c r="W35" s="27" t="s">
        <v>2051</v>
      </c>
      <c r="X35" s="27" t="s">
        <v>278</v>
      </c>
      <c r="Y35" s="27" t="s">
        <v>275</v>
      </c>
      <c r="Z35" s="30">
        <v>1</v>
      </c>
      <c r="AA35" s="136" t="s">
        <v>1601</v>
      </c>
      <c r="AC35" s="138">
        <v>0.28777000000000003</v>
      </c>
      <c r="AD35" s="156">
        <v>28.78</v>
      </c>
      <c r="AE35" s="138"/>
    </row>
    <row r="36" spans="1:31" ht="350" hidden="1">
      <c r="A36" s="27" t="s">
        <v>118</v>
      </c>
      <c r="B36" s="28">
        <v>2022</v>
      </c>
      <c r="C36" s="28" t="s">
        <v>119</v>
      </c>
      <c r="D36" s="28" t="s">
        <v>2109</v>
      </c>
      <c r="E36" s="27" t="s">
        <v>2111</v>
      </c>
      <c r="F36" s="30" t="s">
        <v>95</v>
      </c>
      <c r="G36" s="27" t="s">
        <v>272</v>
      </c>
      <c r="H36" s="136" t="s">
        <v>364</v>
      </c>
      <c r="I36" s="136" t="s">
        <v>427</v>
      </c>
      <c r="J36" s="136" t="s">
        <v>95</v>
      </c>
      <c r="K36" s="136" t="s">
        <v>1600</v>
      </c>
      <c r="L36" s="136" t="s">
        <v>681</v>
      </c>
      <c r="M36" s="136" t="s">
        <v>1615</v>
      </c>
      <c r="N36" s="136">
        <v>23</v>
      </c>
      <c r="O36" s="140">
        <v>0.55000000000000004</v>
      </c>
      <c r="P36" s="140" t="s">
        <v>87</v>
      </c>
      <c r="Q36" s="27" t="s">
        <v>2049</v>
      </c>
      <c r="R36" s="136" t="s">
        <v>1623</v>
      </c>
      <c r="S36" s="27" t="s">
        <v>15</v>
      </c>
      <c r="T36" s="136" t="s">
        <v>1617</v>
      </c>
      <c r="U36" s="27" t="s">
        <v>276</v>
      </c>
      <c r="V36" s="158">
        <v>1</v>
      </c>
      <c r="W36" s="27" t="s">
        <v>2051</v>
      </c>
      <c r="X36" s="27" t="s">
        <v>278</v>
      </c>
      <c r="Y36" s="27" t="s">
        <v>275</v>
      </c>
      <c r="Z36" s="30">
        <v>1</v>
      </c>
      <c r="AA36" s="136" t="s">
        <v>1601</v>
      </c>
      <c r="AC36" s="138">
        <v>0.50463999999999998</v>
      </c>
      <c r="AD36" s="156">
        <v>50.46</v>
      </c>
      <c r="AE36" s="138"/>
    </row>
    <row r="37" spans="1:31" ht="350" hidden="1">
      <c r="A37" s="27" t="s">
        <v>118</v>
      </c>
      <c r="B37" s="28">
        <v>2022</v>
      </c>
      <c r="C37" s="28" t="s">
        <v>119</v>
      </c>
      <c r="D37" s="28" t="s">
        <v>2109</v>
      </c>
      <c r="E37" s="27" t="s">
        <v>2111</v>
      </c>
      <c r="F37" s="30" t="s">
        <v>95</v>
      </c>
      <c r="G37" s="27" t="s">
        <v>272</v>
      </c>
      <c r="H37" s="136" t="s">
        <v>364</v>
      </c>
      <c r="I37" s="136" t="s">
        <v>427</v>
      </c>
      <c r="J37" s="136" t="s">
        <v>95</v>
      </c>
      <c r="K37" s="136" t="s">
        <v>1600</v>
      </c>
      <c r="L37" s="136" t="s">
        <v>681</v>
      </c>
      <c r="M37" s="136" t="s">
        <v>1615</v>
      </c>
      <c r="N37" s="136">
        <v>23</v>
      </c>
      <c r="O37" s="140">
        <v>0.65</v>
      </c>
      <c r="P37" s="140" t="s">
        <v>87</v>
      </c>
      <c r="Q37" s="27" t="s">
        <v>2049</v>
      </c>
      <c r="R37" s="136" t="s">
        <v>1623</v>
      </c>
      <c r="S37" s="27" t="s">
        <v>15</v>
      </c>
      <c r="T37" s="136" t="s">
        <v>1617</v>
      </c>
      <c r="U37" s="27" t="s">
        <v>276</v>
      </c>
      <c r="V37" s="158">
        <v>1</v>
      </c>
      <c r="W37" s="27" t="s">
        <v>2051</v>
      </c>
      <c r="X37" s="27" t="s">
        <v>278</v>
      </c>
      <c r="Y37" s="27" t="s">
        <v>275</v>
      </c>
      <c r="Z37" s="30">
        <v>1</v>
      </c>
      <c r="AA37" s="136" t="s">
        <v>1601</v>
      </c>
      <c r="AC37" s="138">
        <v>0.48370000000000002</v>
      </c>
      <c r="AD37" s="156">
        <v>48.37</v>
      </c>
      <c r="AE37" s="138"/>
    </row>
    <row r="38" spans="1:31" ht="350" hidden="1">
      <c r="A38" s="27" t="s">
        <v>118</v>
      </c>
      <c r="B38" s="28">
        <v>2022</v>
      </c>
      <c r="C38" s="28" t="s">
        <v>119</v>
      </c>
      <c r="D38" s="28" t="s">
        <v>2109</v>
      </c>
      <c r="E38" s="27" t="s">
        <v>2111</v>
      </c>
      <c r="F38" s="30" t="s">
        <v>95</v>
      </c>
      <c r="G38" s="27" t="s">
        <v>272</v>
      </c>
      <c r="H38" s="136" t="s">
        <v>365</v>
      </c>
      <c r="I38" s="136" t="s">
        <v>427</v>
      </c>
      <c r="J38" s="136" t="s">
        <v>95</v>
      </c>
      <c r="K38" s="136" t="s">
        <v>1600</v>
      </c>
      <c r="L38" s="136" t="s">
        <v>681</v>
      </c>
      <c r="M38" s="136" t="s">
        <v>1615</v>
      </c>
      <c r="N38" s="136">
        <v>20.5</v>
      </c>
      <c r="O38" s="140">
        <v>0.25</v>
      </c>
      <c r="P38" s="140" t="s">
        <v>87</v>
      </c>
      <c r="Q38" s="27" t="s">
        <v>2049</v>
      </c>
      <c r="R38" s="136" t="s">
        <v>1623</v>
      </c>
      <c r="S38" s="27" t="s">
        <v>15</v>
      </c>
      <c r="T38" s="136" t="s">
        <v>1617</v>
      </c>
      <c r="U38" s="27" t="s">
        <v>276</v>
      </c>
      <c r="V38" s="158">
        <v>1</v>
      </c>
      <c r="W38" s="27" t="s">
        <v>2051</v>
      </c>
      <c r="X38" s="27" t="s">
        <v>278</v>
      </c>
      <c r="Y38" s="27" t="s">
        <v>275</v>
      </c>
      <c r="Z38" s="30">
        <v>1</v>
      </c>
      <c r="AA38" s="136" t="s">
        <v>1601</v>
      </c>
      <c r="AC38" s="138">
        <v>9.6500000000000006E-3</v>
      </c>
      <c r="AD38" s="156">
        <v>0.97</v>
      </c>
      <c r="AE38" s="138"/>
    </row>
    <row r="39" spans="1:31" ht="350" hidden="1">
      <c r="A39" s="27" t="s">
        <v>118</v>
      </c>
      <c r="B39" s="28">
        <v>2022</v>
      </c>
      <c r="C39" s="28" t="s">
        <v>119</v>
      </c>
      <c r="D39" s="28" t="s">
        <v>2109</v>
      </c>
      <c r="E39" s="27" t="s">
        <v>2111</v>
      </c>
      <c r="F39" s="30" t="s">
        <v>95</v>
      </c>
      <c r="G39" s="27" t="s">
        <v>272</v>
      </c>
      <c r="H39" s="136" t="s">
        <v>365</v>
      </c>
      <c r="I39" s="136" t="s">
        <v>427</v>
      </c>
      <c r="J39" s="136" t="s">
        <v>95</v>
      </c>
      <c r="K39" s="136" t="s">
        <v>1600</v>
      </c>
      <c r="L39" s="136" t="s">
        <v>681</v>
      </c>
      <c r="M39" s="136" t="s">
        <v>1615</v>
      </c>
      <c r="N39" s="136">
        <v>20.5</v>
      </c>
      <c r="O39" s="140">
        <v>0.75</v>
      </c>
      <c r="P39" s="140" t="s">
        <v>87</v>
      </c>
      <c r="Q39" s="27" t="s">
        <v>2049</v>
      </c>
      <c r="R39" s="136" t="s">
        <v>1623</v>
      </c>
      <c r="S39" s="27" t="s">
        <v>15</v>
      </c>
      <c r="T39" s="136" t="s">
        <v>1617</v>
      </c>
      <c r="U39" s="27" t="s">
        <v>276</v>
      </c>
      <c r="V39" s="158">
        <v>1</v>
      </c>
      <c r="W39" s="27" t="s">
        <v>2051</v>
      </c>
      <c r="X39" s="27" t="s">
        <v>278</v>
      </c>
      <c r="Y39" s="27" t="s">
        <v>275</v>
      </c>
      <c r="Z39" s="30">
        <v>1</v>
      </c>
      <c r="AA39" s="136" t="s">
        <v>1601</v>
      </c>
      <c r="AC39" s="138">
        <v>0.25555</v>
      </c>
      <c r="AD39" s="156">
        <v>25.56</v>
      </c>
      <c r="AE39" s="138"/>
    </row>
    <row r="40" spans="1:31" ht="350" hidden="1">
      <c r="A40" s="27" t="s">
        <v>118</v>
      </c>
      <c r="B40" s="28">
        <v>2022</v>
      </c>
      <c r="C40" s="28" t="s">
        <v>119</v>
      </c>
      <c r="D40" s="28" t="s">
        <v>2109</v>
      </c>
      <c r="E40" s="27" t="s">
        <v>2111</v>
      </c>
      <c r="F40" s="30" t="s">
        <v>95</v>
      </c>
      <c r="G40" s="27" t="s">
        <v>272</v>
      </c>
      <c r="H40" s="136" t="s">
        <v>365</v>
      </c>
      <c r="I40" s="136" t="s">
        <v>427</v>
      </c>
      <c r="J40" s="136" t="s">
        <v>95</v>
      </c>
      <c r="K40" s="136" t="s">
        <v>1600</v>
      </c>
      <c r="L40" s="136" t="s">
        <v>681</v>
      </c>
      <c r="M40" s="136" t="s">
        <v>1615</v>
      </c>
      <c r="N40" s="136">
        <v>23</v>
      </c>
      <c r="O40" s="140">
        <v>0.3</v>
      </c>
      <c r="P40" s="140" t="s">
        <v>87</v>
      </c>
      <c r="Q40" s="27" t="s">
        <v>2049</v>
      </c>
      <c r="R40" s="136" t="s">
        <v>1623</v>
      </c>
      <c r="S40" s="27" t="s">
        <v>15</v>
      </c>
      <c r="T40" s="136" t="s">
        <v>1617</v>
      </c>
      <c r="U40" s="27" t="s">
        <v>276</v>
      </c>
      <c r="V40" s="158">
        <v>1</v>
      </c>
      <c r="W40" s="27" t="s">
        <v>2051</v>
      </c>
      <c r="X40" s="27" t="s">
        <v>278</v>
      </c>
      <c r="Y40" s="27" t="s">
        <v>275</v>
      </c>
      <c r="Z40" s="30">
        <v>1</v>
      </c>
      <c r="AA40" s="136" t="s">
        <v>1601</v>
      </c>
      <c r="AC40" s="138">
        <v>1.3780000000000001E-2</v>
      </c>
      <c r="AD40" s="156">
        <v>1.38</v>
      </c>
      <c r="AE40" s="138"/>
    </row>
    <row r="41" spans="1:31" ht="350" hidden="1">
      <c r="A41" s="27" t="s">
        <v>118</v>
      </c>
      <c r="B41" s="28">
        <v>2022</v>
      </c>
      <c r="C41" s="28" t="s">
        <v>119</v>
      </c>
      <c r="D41" s="28" t="s">
        <v>2109</v>
      </c>
      <c r="E41" s="27" t="s">
        <v>2111</v>
      </c>
      <c r="F41" s="30" t="s">
        <v>95</v>
      </c>
      <c r="G41" s="27" t="s">
        <v>272</v>
      </c>
      <c r="H41" s="136" t="s">
        <v>365</v>
      </c>
      <c r="I41" s="136" t="s">
        <v>427</v>
      </c>
      <c r="J41" s="136" t="s">
        <v>95</v>
      </c>
      <c r="K41" s="136" t="s">
        <v>1600</v>
      </c>
      <c r="L41" s="136" t="s">
        <v>681</v>
      </c>
      <c r="M41" s="136" t="s">
        <v>1615</v>
      </c>
      <c r="N41" s="136">
        <v>23</v>
      </c>
      <c r="O41" s="140">
        <v>0.4</v>
      </c>
      <c r="P41" s="140" t="s">
        <v>87</v>
      </c>
      <c r="Q41" s="27" t="s">
        <v>2049</v>
      </c>
      <c r="R41" s="136" t="s">
        <v>1623</v>
      </c>
      <c r="S41" s="27" t="s">
        <v>15</v>
      </c>
      <c r="T41" s="136" t="s">
        <v>1617</v>
      </c>
      <c r="U41" s="27" t="s">
        <v>276</v>
      </c>
      <c r="V41" s="158">
        <v>1</v>
      </c>
      <c r="W41" s="27" t="s">
        <v>2051</v>
      </c>
      <c r="X41" s="27" t="s">
        <v>278</v>
      </c>
      <c r="Y41" s="27" t="s">
        <v>275</v>
      </c>
      <c r="Z41" s="30">
        <v>1</v>
      </c>
      <c r="AA41" s="136" t="s">
        <v>1601</v>
      </c>
      <c r="AC41" s="138">
        <v>4.8169999999999998E-2</v>
      </c>
      <c r="AD41" s="156">
        <v>4.82</v>
      </c>
      <c r="AE41" s="138"/>
    </row>
    <row r="42" spans="1:31" ht="350" hidden="1">
      <c r="A42" s="27" t="s">
        <v>118</v>
      </c>
      <c r="B42" s="28">
        <v>2022</v>
      </c>
      <c r="C42" s="28" t="s">
        <v>119</v>
      </c>
      <c r="D42" s="28" t="s">
        <v>2109</v>
      </c>
      <c r="E42" s="27" t="s">
        <v>2111</v>
      </c>
      <c r="F42" s="30" t="s">
        <v>95</v>
      </c>
      <c r="G42" s="27" t="s">
        <v>272</v>
      </c>
      <c r="H42" s="136" t="s">
        <v>365</v>
      </c>
      <c r="I42" s="136" t="s">
        <v>427</v>
      </c>
      <c r="J42" s="136" t="s">
        <v>95</v>
      </c>
      <c r="K42" s="136" t="s">
        <v>1600</v>
      </c>
      <c r="L42" s="136" t="s">
        <v>681</v>
      </c>
      <c r="M42" s="136" t="s">
        <v>1615</v>
      </c>
      <c r="N42" s="136">
        <v>23</v>
      </c>
      <c r="O42" s="140">
        <v>0.5</v>
      </c>
      <c r="P42" s="140" t="s">
        <v>87</v>
      </c>
      <c r="Q42" s="27" t="s">
        <v>2049</v>
      </c>
      <c r="R42" s="136" t="s">
        <v>1623</v>
      </c>
      <c r="S42" s="27" t="s">
        <v>15</v>
      </c>
      <c r="T42" s="136" t="s">
        <v>1617</v>
      </c>
      <c r="U42" s="27" t="s">
        <v>276</v>
      </c>
      <c r="V42" s="158">
        <v>1</v>
      </c>
      <c r="W42" s="27" t="s">
        <v>2051</v>
      </c>
      <c r="X42" s="27" t="s">
        <v>278</v>
      </c>
      <c r="Y42" s="27" t="s">
        <v>275</v>
      </c>
      <c r="Z42" s="30">
        <v>1</v>
      </c>
      <c r="AA42" s="136" t="s">
        <v>1601</v>
      </c>
      <c r="AC42" s="138">
        <v>0.19136</v>
      </c>
      <c r="AD42" s="156">
        <v>19.14</v>
      </c>
      <c r="AE42" s="138"/>
    </row>
    <row r="43" spans="1:31" ht="350" hidden="1">
      <c r="A43" s="27" t="s">
        <v>118</v>
      </c>
      <c r="B43" s="28">
        <v>2022</v>
      </c>
      <c r="C43" s="28" t="s">
        <v>119</v>
      </c>
      <c r="D43" s="28" t="s">
        <v>2109</v>
      </c>
      <c r="E43" s="27" t="s">
        <v>2111</v>
      </c>
      <c r="F43" s="30" t="s">
        <v>95</v>
      </c>
      <c r="G43" s="27" t="s">
        <v>272</v>
      </c>
      <c r="H43" s="136" t="s">
        <v>365</v>
      </c>
      <c r="I43" s="136" t="s">
        <v>427</v>
      </c>
      <c r="J43" s="136" t="s">
        <v>95</v>
      </c>
      <c r="K43" s="136" t="s">
        <v>1600</v>
      </c>
      <c r="L43" s="136" t="s">
        <v>681</v>
      </c>
      <c r="M43" s="136" t="s">
        <v>1615</v>
      </c>
      <c r="N43" s="136">
        <v>23</v>
      </c>
      <c r="O43" s="140">
        <v>0.55000000000000004</v>
      </c>
      <c r="P43" s="140" t="s">
        <v>87</v>
      </c>
      <c r="Q43" s="27" t="s">
        <v>2049</v>
      </c>
      <c r="R43" s="136" t="s">
        <v>1623</v>
      </c>
      <c r="S43" s="27" t="s">
        <v>15</v>
      </c>
      <c r="T43" s="136" t="s">
        <v>1617</v>
      </c>
      <c r="U43" s="27" t="s">
        <v>276</v>
      </c>
      <c r="V43" s="158">
        <v>1</v>
      </c>
      <c r="W43" s="27" t="s">
        <v>2051</v>
      </c>
      <c r="X43" s="27" t="s">
        <v>278</v>
      </c>
      <c r="Y43" s="27" t="s">
        <v>275</v>
      </c>
      <c r="Z43" s="30">
        <v>1</v>
      </c>
      <c r="AA43" s="136" t="s">
        <v>1601</v>
      </c>
      <c r="AC43" s="138">
        <v>0.23005999999999999</v>
      </c>
      <c r="AD43" s="156">
        <v>23.01</v>
      </c>
      <c r="AE43" s="138"/>
    </row>
    <row r="44" spans="1:31" ht="350" hidden="1">
      <c r="A44" s="27" t="s">
        <v>118</v>
      </c>
      <c r="B44" s="28">
        <v>2022</v>
      </c>
      <c r="C44" s="28" t="s">
        <v>119</v>
      </c>
      <c r="D44" s="28" t="s">
        <v>2109</v>
      </c>
      <c r="E44" s="27" t="s">
        <v>2111</v>
      </c>
      <c r="F44" s="30" t="s">
        <v>95</v>
      </c>
      <c r="G44" s="27" t="s">
        <v>272</v>
      </c>
      <c r="H44" s="136" t="s">
        <v>365</v>
      </c>
      <c r="I44" s="136" t="s">
        <v>427</v>
      </c>
      <c r="J44" s="136" t="s">
        <v>95</v>
      </c>
      <c r="K44" s="136" t="s">
        <v>1600</v>
      </c>
      <c r="L44" s="136" t="s">
        <v>681</v>
      </c>
      <c r="M44" s="136" t="s">
        <v>1615</v>
      </c>
      <c r="N44" s="136">
        <v>23</v>
      </c>
      <c r="O44" s="140">
        <v>0.65</v>
      </c>
      <c r="P44" s="140" t="s">
        <v>87</v>
      </c>
      <c r="Q44" s="27" t="s">
        <v>2049</v>
      </c>
      <c r="R44" s="136" t="s">
        <v>1623</v>
      </c>
      <c r="S44" s="27" t="s">
        <v>15</v>
      </c>
      <c r="T44" s="136" t="s">
        <v>1617</v>
      </c>
      <c r="U44" s="27" t="s">
        <v>276</v>
      </c>
      <c r="V44" s="158">
        <v>1</v>
      </c>
      <c r="W44" s="27" t="s">
        <v>2051</v>
      </c>
      <c r="X44" s="27" t="s">
        <v>278</v>
      </c>
      <c r="Y44" s="27" t="s">
        <v>275</v>
      </c>
      <c r="Z44" s="30">
        <v>1</v>
      </c>
      <c r="AA44" s="136" t="s">
        <v>1601</v>
      </c>
      <c r="AC44" s="138">
        <v>0.32979999999999998</v>
      </c>
      <c r="AD44" s="156">
        <v>32.979999999999997</v>
      </c>
      <c r="AE44" s="138"/>
    </row>
    <row r="45" spans="1:31" ht="350" hidden="1">
      <c r="A45" s="27" t="s">
        <v>118</v>
      </c>
      <c r="B45" s="28">
        <v>2022</v>
      </c>
      <c r="C45" s="28" t="s">
        <v>119</v>
      </c>
      <c r="D45" s="28" t="s">
        <v>2109</v>
      </c>
      <c r="E45" s="27" t="s">
        <v>2111</v>
      </c>
      <c r="F45" s="30" t="s">
        <v>95</v>
      </c>
      <c r="G45" s="27" t="s">
        <v>272</v>
      </c>
      <c r="H45" s="136" t="s">
        <v>365</v>
      </c>
      <c r="I45" s="136" t="s">
        <v>427</v>
      </c>
      <c r="J45" s="136" t="s">
        <v>95</v>
      </c>
      <c r="K45" s="136" t="s">
        <v>1600</v>
      </c>
      <c r="L45" s="136" t="s">
        <v>681</v>
      </c>
      <c r="M45" s="136" t="s">
        <v>1615</v>
      </c>
      <c r="N45" s="136">
        <v>23</v>
      </c>
      <c r="O45" s="140">
        <v>0.85</v>
      </c>
      <c r="P45" s="140" t="s">
        <v>87</v>
      </c>
      <c r="Q45" s="27" t="s">
        <v>2049</v>
      </c>
      <c r="R45" s="136" t="s">
        <v>1623</v>
      </c>
      <c r="S45" s="27" t="s">
        <v>15</v>
      </c>
      <c r="T45" s="136" t="s">
        <v>1617</v>
      </c>
      <c r="U45" s="27" t="s">
        <v>276</v>
      </c>
      <c r="V45" s="158">
        <v>1</v>
      </c>
      <c r="W45" s="27" t="s">
        <v>2051</v>
      </c>
      <c r="X45" s="27" t="s">
        <v>278</v>
      </c>
      <c r="Y45" s="27" t="s">
        <v>275</v>
      </c>
      <c r="Z45" s="30">
        <v>1</v>
      </c>
      <c r="AA45" s="136" t="s">
        <v>1601</v>
      </c>
      <c r="AC45" s="138">
        <v>0.22234000000000001</v>
      </c>
      <c r="AD45" s="156">
        <v>22.23</v>
      </c>
      <c r="AE45" s="138"/>
    </row>
    <row r="46" spans="1:31" ht="350" hidden="1">
      <c r="A46" s="27" t="s">
        <v>118</v>
      </c>
      <c r="B46" s="28">
        <v>2022</v>
      </c>
      <c r="C46" s="28" t="s">
        <v>119</v>
      </c>
      <c r="D46" s="28" t="s">
        <v>2109</v>
      </c>
      <c r="E46" s="27" t="s">
        <v>2111</v>
      </c>
      <c r="F46" s="30" t="s">
        <v>95</v>
      </c>
      <c r="G46" s="27" t="s">
        <v>272</v>
      </c>
      <c r="H46" s="136" t="s">
        <v>368</v>
      </c>
      <c r="I46" s="136" t="s">
        <v>427</v>
      </c>
      <c r="J46" s="136" t="s">
        <v>95</v>
      </c>
      <c r="K46" s="136" t="s">
        <v>1600</v>
      </c>
      <c r="L46" s="136" t="s">
        <v>681</v>
      </c>
      <c r="M46" s="136" t="s">
        <v>1615</v>
      </c>
      <c r="N46" s="136">
        <v>20.5</v>
      </c>
      <c r="O46" s="140">
        <v>0.3</v>
      </c>
      <c r="P46" s="140" t="s">
        <v>87</v>
      </c>
      <c r="Q46" s="27" t="s">
        <v>2049</v>
      </c>
      <c r="R46" s="136" t="s">
        <v>1623</v>
      </c>
      <c r="S46" s="27" t="s">
        <v>15</v>
      </c>
      <c r="T46" s="136" t="s">
        <v>1617</v>
      </c>
      <c r="U46" s="27" t="s">
        <v>276</v>
      </c>
      <c r="V46" s="158">
        <v>1</v>
      </c>
      <c r="W46" s="27" t="s">
        <v>2051</v>
      </c>
      <c r="X46" s="27" t="s">
        <v>278</v>
      </c>
      <c r="Y46" s="27" t="s">
        <v>275</v>
      </c>
      <c r="Z46" s="30">
        <v>1</v>
      </c>
      <c r="AA46" s="136" t="s">
        <v>1601</v>
      </c>
      <c r="AC46" s="138">
        <v>6.9499999999999996E-3</v>
      </c>
      <c r="AD46" s="156">
        <v>0.7</v>
      </c>
      <c r="AE46" s="138"/>
    </row>
    <row r="47" spans="1:31" ht="350" hidden="1">
      <c r="A47" s="27" t="s">
        <v>118</v>
      </c>
      <c r="B47" s="28">
        <v>2022</v>
      </c>
      <c r="C47" s="28" t="s">
        <v>119</v>
      </c>
      <c r="D47" s="28" t="s">
        <v>2109</v>
      </c>
      <c r="E47" s="27" t="s">
        <v>2111</v>
      </c>
      <c r="F47" s="30" t="s">
        <v>95</v>
      </c>
      <c r="G47" s="27" t="s">
        <v>272</v>
      </c>
      <c r="H47" s="136" t="s">
        <v>368</v>
      </c>
      <c r="I47" s="136" t="s">
        <v>427</v>
      </c>
      <c r="J47" s="136" t="s">
        <v>95</v>
      </c>
      <c r="K47" s="136" t="s">
        <v>1600</v>
      </c>
      <c r="L47" s="136" t="s">
        <v>681</v>
      </c>
      <c r="M47" s="136" t="s">
        <v>1615</v>
      </c>
      <c r="N47" s="136">
        <v>23</v>
      </c>
      <c r="O47" s="140">
        <v>0.25</v>
      </c>
      <c r="P47" s="140" t="s">
        <v>87</v>
      </c>
      <c r="Q47" s="27" t="s">
        <v>2049</v>
      </c>
      <c r="R47" s="136" t="s">
        <v>1623</v>
      </c>
      <c r="S47" s="27" t="s">
        <v>15</v>
      </c>
      <c r="T47" s="136" t="s">
        <v>1617</v>
      </c>
      <c r="U47" s="27" t="s">
        <v>276</v>
      </c>
      <c r="V47" s="158">
        <v>1</v>
      </c>
      <c r="W47" s="27" t="s">
        <v>2051</v>
      </c>
      <c r="X47" s="27" t="s">
        <v>278</v>
      </c>
      <c r="Y47" s="27" t="s">
        <v>275</v>
      </c>
      <c r="Z47" s="30">
        <v>1</v>
      </c>
      <c r="AA47" s="136" t="s">
        <v>1601</v>
      </c>
      <c r="AC47" s="138">
        <v>5.2249999999999998E-2</v>
      </c>
      <c r="AD47" s="156">
        <v>5.23</v>
      </c>
      <c r="AE47" s="138"/>
    </row>
    <row r="48" spans="1:31" ht="350" hidden="1">
      <c r="A48" s="27" t="s">
        <v>118</v>
      </c>
      <c r="B48" s="28">
        <v>2022</v>
      </c>
      <c r="C48" s="28" t="s">
        <v>119</v>
      </c>
      <c r="D48" s="28" t="s">
        <v>2109</v>
      </c>
      <c r="E48" s="27" t="s">
        <v>2111</v>
      </c>
      <c r="F48" s="30" t="s">
        <v>95</v>
      </c>
      <c r="G48" s="27" t="s">
        <v>272</v>
      </c>
      <c r="H48" s="136" t="s">
        <v>368</v>
      </c>
      <c r="I48" s="136" t="s">
        <v>427</v>
      </c>
      <c r="J48" s="136" t="s">
        <v>95</v>
      </c>
      <c r="K48" s="136" t="s">
        <v>1600</v>
      </c>
      <c r="L48" s="136" t="s">
        <v>681</v>
      </c>
      <c r="M48" s="136" t="s">
        <v>1615</v>
      </c>
      <c r="N48" s="136">
        <v>23</v>
      </c>
      <c r="O48" s="140">
        <v>0.4</v>
      </c>
      <c r="P48" s="140" t="s">
        <v>87</v>
      </c>
      <c r="Q48" s="27" t="s">
        <v>2049</v>
      </c>
      <c r="R48" s="136" t="s">
        <v>1623</v>
      </c>
      <c r="S48" s="27" t="s">
        <v>15</v>
      </c>
      <c r="T48" s="136" t="s">
        <v>1617</v>
      </c>
      <c r="U48" s="27" t="s">
        <v>276</v>
      </c>
      <c r="V48" s="158">
        <v>1</v>
      </c>
      <c r="W48" s="27" t="s">
        <v>2051</v>
      </c>
      <c r="X48" s="27" t="s">
        <v>278</v>
      </c>
      <c r="Y48" s="27" t="s">
        <v>275</v>
      </c>
      <c r="Z48" s="30">
        <v>1</v>
      </c>
      <c r="AA48" s="136" t="s">
        <v>1601</v>
      </c>
      <c r="AC48" s="138">
        <v>6.6059999999999994E-2</v>
      </c>
      <c r="AD48" s="156">
        <v>6.61</v>
      </c>
      <c r="AE48" s="138"/>
    </row>
    <row r="49" spans="1:32" ht="350" hidden="1">
      <c r="A49" s="27" t="s">
        <v>118</v>
      </c>
      <c r="B49" s="28">
        <v>2022</v>
      </c>
      <c r="C49" s="28" t="s">
        <v>119</v>
      </c>
      <c r="D49" s="28" t="s">
        <v>2109</v>
      </c>
      <c r="E49" s="27" t="s">
        <v>2111</v>
      </c>
      <c r="F49" s="30" t="s">
        <v>95</v>
      </c>
      <c r="G49" s="27" t="s">
        <v>272</v>
      </c>
      <c r="H49" s="136" t="s">
        <v>368</v>
      </c>
      <c r="I49" s="136" t="s">
        <v>427</v>
      </c>
      <c r="J49" s="136" t="s">
        <v>95</v>
      </c>
      <c r="K49" s="136" t="s">
        <v>1600</v>
      </c>
      <c r="L49" s="136" t="s">
        <v>681</v>
      </c>
      <c r="M49" s="136" t="s">
        <v>1615</v>
      </c>
      <c r="N49" s="136">
        <v>23</v>
      </c>
      <c r="O49" s="140">
        <v>0.5</v>
      </c>
      <c r="P49" s="140" t="s">
        <v>87</v>
      </c>
      <c r="Q49" s="27" t="s">
        <v>2049</v>
      </c>
      <c r="R49" s="136" t="s">
        <v>1623</v>
      </c>
      <c r="S49" s="27" t="s">
        <v>15</v>
      </c>
      <c r="T49" s="136" t="s">
        <v>1617</v>
      </c>
      <c r="U49" s="27" t="s">
        <v>276</v>
      </c>
      <c r="V49" s="158">
        <v>1</v>
      </c>
      <c r="W49" s="27" t="s">
        <v>2051</v>
      </c>
      <c r="X49" s="27" t="s">
        <v>278</v>
      </c>
      <c r="Y49" s="27" t="s">
        <v>275</v>
      </c>
      <c r="Z49" s="30">
        <v>1</v>
      </c>
      <c r="AA49" s="136" t="s">
        <v>1601</v>
      </c>
      <c r="AC49" s="138">
        <v>0.24415000000000001</v>
      </c>
      <c r="AD49" s="156">
        <v>24.42</v>
      </c>
      <c r="AE49" s="138"/>
    </row>
    <row r="50" spans="1:32" ht="350" hidden="1">
      <c r="A50" s="27" t="s">
        <v>118</v>
      </c>
      <c r="B50" s="28">
        <v>2022</v>
      </c>
      <c r="C50" s="28" t="s">
        <v>119</v>
      </c>
      <c r="D50" s="28" t="s">
        <v>2109</v>
      </c>
      <c r="E50" s="27" t="s">
        <v>2111</v>
      </c>
      <c r="F50" s="30" t="s">
        <v>95</v>
      </c>
      <c r="G50" s="27" t="s">
        <v>272</v>
      </c>
      <c r="H50" s="136" t="s">
        <v>368</v>
      </c>
      <c r="I50" s="136" t="s">
        <v>427</v>
      </c>
      <c r="J50" s="136" t="s">
        <v>95</v>
      </c>
      <c r="K50" s="136" t="s">
        <v>1600</v>
      </c>
      <c r="L50" s="136" t="s">
        <v>681</v>
      </c>
      <c r="M50" s="136" t="s">
        <v>1615</v>
      </c>
      <c r="N50" s="136">
        <v>23</v>
      </c>
      <c r="O50" s="140">
        <v>0.55000000000000004</v>
      </c>
      <c r="P50" s="140" t="s">
        <v>87</v>
      </c>
      <c r="Q50" s="27" t="s">
        <v>2049</v>
      </c>
      <c r="R50" s="136" t="s">
        <v>1623</v>
      </c>
      <c r="S50" s="27" t="s">
        <v>15</v>
      </c>
      <c r="T50" s="136" t="s">
        <v>1617</v>
      </c>
      <c r="U50" s="27" t="s">
        <v>276</v>
      </c>
      <c r="V50" s="158">
        <v>1</v>
      </c>
      <c r="W50" s="27" t="s">
        <v>2051</v>
      </c>
      <c r="X50" s="27" t="s">
        <v>278</v>
      </c>
      <c r="Y50" s="27" t="s">
        <v>275</v>
      </c>
      <c r="Z50" s="30">
        <v>1</v>
      </c>
      <c r="AA50" s="136" t="s">
        <v>1601</v>
      </c>
      <c r="AC50" s="138">
        <v>0.30312</v>
      </c>
      <c r="AD50" s="156">
        <v>30.31</v>
      </c>
      <c r="AE50" s="138"/>
    </row>
    <row r="51" spans="1:32" ht="350" hidden="1">
      <c r="A51" s="27" t="s">
        <v>118</v>
      </c>
      <c r="B51" s="28">
        <v>2022</v>
      </c>
      <c r="C51" s="28" t="s">
        <v>119</v>
      </c>
      <c r="D51" s="28" t="s">
        <v>2109</v>
      </c>
      <c r="E51" s="27" t="s">
        <v>2111</v>
      </c>
      <c r="F51" s="30" t="s">
        <v>95</v>
      </c>
      <c r="G51" s="27" t="s">
        <v>272</v>
      </c>
      <c r="H51" s="136" t="s">
        <v>368</v>
      </c>
      <c r="I51" s="136" t="s">
        <v>427</v>
      </c>
      <c r="J51" s="136" t="s">
        <v>95</v>
      </c>
      <c r="K51" s="136" t="s">
        <v>1600</v>
      </c>
      <c r="L51" s="136" t="s">
        <v>681</v>
      </c>
      <c r="M51" s="136" t="s">
        <v>1615</v>
      </c>
      <c r="N51" s="136">
        <v>23</v>
      </c>
      <c r="O51" s="140">
        <v>0.65</v>
      </c>
      <c r="P51" s="140" t="s">
        <v>87</v>
      </c>
      <c r="Q51" s="27" t="s">
        <v>2049</v>
      </c>
      <c r="R51" s="136" t="s">
        <v>1623</v>
      </c>
      <c r="S51" s="27" t="s">
        <v>15</v>
      </c>
      <c r="T51" s="136" t="s">
        <v>1617</v>
      </c>
      <c r="U51" s="27" t="s">
        <v>276</v>
      </c>
      <c r="V51" s="158">
        <v>1</v>
      </c>
      <c r="W51" s="27" t="s">
        <v>2051</v>
      </c>
      <c r="X51" s="27" t="s">
        <v>278</v>
      </c>
      <c r="Y51" s="27" t="s">
        <v>275</v>
      </c>
      <c r="Z51" s="30">
        <v>1</v>
      </c>
      <c r="AA51" s="136" t="s">
        <v>1601</v>
      </c>
      <c r="AC51" s="138">
        <v>0.31790000000000002</v>
      </c>
      <c r="AD51" s="156">
        <v>31.79</v>
      </c>
      <c r="AE51" s="138"/>
    </row>
    <row r="52" spans="1:32" ht="350" hidden="1">
      <c r="A52" s="27" t="s">
        <v>118</v>
      </c>
      <c r="B52" s="28">
        <v>2022</v>
      </c>
      <c r="C52" s="28" t="s">
        <v>119</v>
      </c>
      <c r="D52" s="28" t="s">
        <v>2109</v>
      </c>
      <c r="E52" s="27" t="s">
        <v>2111</v>
      </c>
      <c r="F52" s="30" t="s">
        <v>95</v>
      </c>
      <c r="G52" s="27" t="s">
        <v>272</v>
      </c>
      <c r="H52" s="136" t="s">
        <v>368</v>
      </c>
      <c r="I52" s="136" t="s">
        <v>427</v>
      </c>
      <c r="J52" s="136" t="s">
        <v>95</v>
      </c>
      <c r="K52" s="136" t="s">
        <v>1600</v>
      </c>
      <c r="L52" s="136" t="s">
        <v>681</v>
      </c>
      <c r="M52" s="136" t="s">
        <v>1615</v>
      </c>
      <c r="N52" s="136">
        <v>23</v>
      </c>
      <c r="O52" s="140">
        <v>0.75</v>
      </c>
      <c r="P52" s="140" t="s">
        <v>87</v>
      </c>
      <c r="Q52" s="27" t="s">
        <v>2049</v>
      </c>
      <c r="R52" s="136" t="s">
        <v>1623</v>
      </c>
      <c r="S52" s="27" t="s">
        <v>15</v>
      </c>
      <c r="T52" s="136" t="s">
        <v>1617</v>
      </c>
      <c r="U52" s="27" t="s">
        <v>276</v>
      </c>
      <c r="V52" s="158">
        <v>1</v>
      </c>
      <c r="W52" s="27" t="s">
        <v>2051</v>
      </c>
      <c r="X52" s="27" t="s">
        <v>278</v>
      </c>
      <c r="Y52" s="27" t="s">
        <v>275</v>
      </c>
      <c r="Z52" s="30">
        <v>1</v>
      </c>
      <c r="AA52" s="136" t="s">
        <v>1601</v>
      </c>
      <c r="AC52" s="138">
        <v>0.43041000000000001</v>
      </c>
      <c r="AD52" s="156">
        <v>43.04</v>
      </c>
      <c r="AE52" s="138"/>
    </row>
    <row r="53" spans="1:32" ht="350" hidden="1">
      <c r="A53" s="27" t="s">
        <v>118</v>
      </c>
      <c r="B53" s="28">
        <v>2022</v>
      </c>
      <c r="C53" s="28" t="s">
        <v>119</v>
      </c>
      <c r="D53" s="28" t="s">
        <v>2109</v>
      </c>
      <c r="E53" s="27" t="s">
        <v>2111</v>
      </c>
      <c r="F53" s="30" t="s">
        <v>95</v>
      </c>
      <c r="G53" s="27" t="s">
        <v>272</v>
      </c>
      <c r="H53" s="136" t="s">
        <v>368</v>
      </c>
      <c r="I53" s="136" t="s">
        <v>427</v>
      </c>
      <c r="J53" s="136" t="s">
        <v>95</v>
      </c>
      <c r="K53" s="136" t="s">
        <v>1600</v>
      </c>
      <c r="L53" s="136" t="s">
        <v>681</v>
      </c>
      <c r="M53" s="136" t="s">
        <v>1615</v>
      </c>
      <c r="N53" s="136">
        <v>23</v>
      </c>
      <c r="O53" s="140">
        <v>0.85</v>
      </c>
      <c r="P53" s="140" t="s">
        <v>87</v>
      </c>
      <c r="Q53" s="27" t="s">
        <v>2049</v>
      </c>
      <c r="R53" s="136" t="s">
        <v>1623</v>
      </c>
      <c r="S53" s="27" t="s">
        <v>15</v>
      </c>
      <c r="T53" s="136" t="s">
        <v>1617</v>
      </c>
      <c r="U53" s="27" t="s">
        <v>276</v>
      </c>
      <c r="V53" s="158">
        <v>1</v>
      </c>
      <c r="W53" s="27" t="s">
        <v>2051</v>
      </c>
      <c r="X53" s="27" t="s">
        <v>278</v>
      </c>
      <c r="Y53" s="27" t="s">
        <v>275</v>
      </c>
      <c r="Z53" s="30">
        <v>1</v>
      </c>
      <c r="AA53" s="136" t="s">
        <v>1601</v>
      </c>
      <c r="AC53" s="138">
        <v>0.35336000000000001</v>
      </c>
      <c r="AD53" s="156">
        <v>35.340000000000003</v>
      </c>
      <c r="AE53" s="138"/>
    </row>
    <row r="54" spans="1:32" ht="350" hidden="1">
      <c r="A54" s="27" t="s">
        <v>310</v>
      </c>
      <c r="B54" s="28">
        <v>2022</v>
      </c>
      <c r="C54" s="28" t="s">
        <v>311</v>
      </c>
      <c r="D54" s="28" t="s">
        <v>2034</v>
      </c>
      <c r="E54" s="28" t="s">
        <v>49</v>
      </c>
      <c r="F54" s="30" t="s">
        <v>87</v>
      </c>
      <c r="G54" s="136" t="s">
        <v>2131</v>
      </c>
      <c r="H54" s="136" t="s">
        <v>1616</v>
      </c>
      <c r="I54" s="136" t="s">
        <v>2127</v>
      </c>
      <c r="J54" s="136" t="s">
        <v>87</v>
      </c>
      <c r="K54" s="136" t="s">
        <v>681</v>
      </c>
      <c r="L54" s="136" t="s">
        <v>681</v>
      </c>
      <c r="M54" s="136" t="s">
        <v>681</v>
      </c>
      <c r="P54" s="136" t="s">
        <v>95</v>
      </c>
      <c r="Q54" s="27" t="s">
        <v>2048</v>
      </c>
      <c r="R54" s="136" t="s">
        <v>1624</v>
      </c>
      <c r="S54" s="136" t="s">
        <v>2021</v>
      </c>
      <c r="T54" s="136" t="s">
        <v>1617</v>
      </c>
      <c r="U54" s="136" t="s">
        <v>2132</v>
      </c>
      <c r="V54" s="158">
        <v>10</v>
      </c>
      <c r="X54" s="136" t="s">
        <v>1633</v>
      </c>
      <c r="Y54" s="136" t="s">
        <v>538</v>
      </c>
      <c r="Z54" s="136">
        <v>3</v>
      </c>
      <c r="AA54" s="136" t="s">
        <v>1634</v>
      </c>
      <c r="AC54" s="138">
        <v>0.40500000000000003</v>
      </c>
      <c r="AD54" s="156">
        <v>40.5</v>
      </c>
      <c r="AE54" s="138"/>
      <c r="AF54" s="137" t="s">
        <v>411</v>
      </c>
    </row>
    <row r="55" spans="1:32" ht="350" hidden="1">
      <c r="A55" s="27" t="s">
        <v>310</v>
      </c>
      <c r="B55" s="28">
        <v>2022</v>
      </c>
      <c r="C55" s="28" t="s">
        <v>311</v>
      </c>
      <c r="D55" s="28" t="s">
        <v>2034</v>
      </c>
      <c r="E55" s="28" t="s">
        <v>49</v>
      </c>
      <c r="F55" s="30" t="s">
        <v>87</v>
      </c>
      <c r="G55" s="136" t="s">
        <v>2131</v>
      </c>
      <c r="H55" s="136" t="s">
        <v>1618</v>
      </c>
      <c r="I55" s="136" t="s">
        <v>2127</v>
      </c>
      <c r="J55" s="136" t="s">
        <v>87</v>
      </c>
      <c r="K55" s="136" t="s">
        <v>681</v>
      </c>
      <c r="L55" s="136" t="s">
        <v>681</v>
      </c>
      <c r="M55" s="136" t="s">
        <v>681</v>
      </c>
      <c r="P55" s="136" t="s">
        <v>95</v>
      </c>
      <c r="Q55" s="27" t="s">
        <v>2048</v>
      </c>
      <c r="R55" s="136" t="s">
        <v>1624</v>
      </c>
      <c r="S55" s="136" t="s">
        <v>2021</v>
      </c>
      <c r="T55" s="136" t="s">
        <v>1617</v>
      </c>
      <c r="U55" s="136" t="s">
        <v>2132</v>
      </c>
      <c r="V55" s="158">
        <v>10</v>
      </c>
      <c r="X55" s="136" t="s">
        <v>1633</v>
      </c>
      <c r="Y55" s="136" t="s">
        <v>538</v>
      </c>
      <c r="Z55" s="136">
        <v>3</v>
      </c>
      <c r="AA55" s="136" t="s">
        <v>1634</v>
      </c>
      <c r="AC55" s="138">
        <v>0.28899999999999998</v>
      </c>
      <c r="AD55" s="156">
        <v>28.9</v>
      </c>
      <c r="AE55" s="138"/>
    </row>
    <row r="56" spans="1:32" ht="350" hidden="1">
      <c r="A56" s="27" t="s">
        <v>310</v>
      </c>
      <c r="B56" s="28">
        <v>2022</v>
      </c>
      <c r="C56" s="28" t="s">
        <v>311</v>
      </c>
      <c r="D56" s="28" t="s">
        <v>2034</v>
      </c>
      <c r="E56" s="28" t="s">
        <v>49</v>
      </c>
      <c r="F56" s="30" t="s">
        <v>87</v>
      </c>
      <c r="G56" s="136" t="s">
        <v>2131</v>
      </c>
      <c r="H56" s="136" t="s">
        <v>1991</v>
      </c>
      <c r="I56" s="136" t="s">
        <v>2127</v>
      </c>
      <c r="J56" s="136" t="s">
        <v>87</v>
      </c>
      <c r="K56" s="136" t="s">
        <v>681</v>
      </c>
      <c r="L56" s="136" t="s">
        <v>681</v>
      </c>
      <c r="M56" s="136" t="s">
        <v>681</v>
      </c>
      <c r="P56" s="136" t="s">
        <v>95</v>
      </c>
      <c r="Q56" s="27" t="s">
        <v>2048</v>
      </c>
      <c r="R56" s="136" t="s">
        <v>1624</v>
      </c>
      <c r="S56" s="136" t="s">
        <v>2021</v>
      </c>
      <c r="T56" s="136" t="s">
        <v>1617</v>
      </c>
      <c r="U56" s="136" t="s">
        <v>2132</v>
      </c>
      <c r="V56" s="158">
        <v>10</v>
      </c>
      <c r="W56" s="136" t="s">
        <v>2053</v>
      </c>
      <c r="X56" s="136" t="s">
        <v>1632</v>
      </c>
      <c r="Y56" s="136" t="s">
        <v>1631</v>
      </c>
      <c r="Z56" s="136">
        <v>3</v>
      </c>
      <c r="AA56" s="136" t="s">
        <v>1634</v>
      </c>
      <c r="AC56" s="138">
        <v>0.113</v>
      </c>
      <c r="AD56" s="156">
        <v>11.3</v>
      </c>
      <c r="AE56" s="138"/>
    </row>
    <row r="57" spans="1:32" ht="350" hidden="1">
      <c r="A57" s="27" t="s">
        <v>310</v>
      </c>
      <c r="B57" s="28">
        <v>2022</v>
      </c>
      <c r="C57" s="28" t="s">
        <v>311</v>
      </c>
      <c r="D57" s="28" t="s">
        <v>2034</v>
      </c>
      <c r="E57" s="28" t="s">
        <v>49</v>
      </c>
      <c r="F57" s="30" t="s">
        <v>87</v>
      </c>
      <c r="G57" s="136" t="s">
        <v>2131</v>
      </c>
      <c r="H57" s="136" t="s">
        <v>1991</v>
      </c>
      <c r="I57" s="136" t="s">
        <v>2127</v>
      </c>
      <c r="J57" s="136" t="s">
        <v>87</v>
      </c>
      <c r="K57" s="136" t="s">
        <v>681</v>
      </c>
      <c r="L57" s="136" t="s">
        <v>681</v>
      </c>
      <c r="M57" s="136" t="s">
        <v>681</v>
      </c>
      <c r="P57" s="136" t="s">
        <v>95</v>
      </c>
      <c r="Q57" s="27" t="s">
        <v>2048</v>
      </c>
      <c r="R57" s="136" t="s">
        <v>1624</v>
      </c>
      <c r="S57" s="136" t="s">
        <v>2021</v>
      </c>
      <c r="T57" s="136" t="s">
        <v>1619</v>
      </c>
      <c r="U57" s="136" t="s">
        <v>2133</v>
      </c>
      <c r="V57" s="158">
        <v>10</v>
      </c>
      <c r="W57" s="136" t="s">
        <v>2053</v>
      </c>
      <c r="X57" s="136" t="s">
        <v>1632</v>
      </c>
      <c r="Y57" s="136" t="s">
        <v>1631</v>
      </c>
      <c r="Z57" s="136">
        <v>3</v>
      </c>
      <c r="AA57" s="136" t="s">
        <v>1634</v>
      </c>
      <c r="AC57" s="136" t="s">
        <v>1636</v>
      </c>
      <c r="AD57" s="156">
        <v>9.5999999999999992E-3</v>
      </c>
    </row>
    <row r="58" spans="1:32" ht="350" hidden="1">
      <c r="A58" s="27" t="s">
        <v>310</v>
      </c>
      <c r="B58" s="28">
        <v>2022</v>
      </c>
      <c r="C58" s="28" t="s">
        <v>311</v>
      </c>
      <c r="D58" s="28" t="s">
        <v>2034</v>
      </c>
      <c r="E58" s="28" t="s">
        <v>49</v>
      </c>
      <c r="F58" s="30" t="s">
        <v>87</v>
      </c>
      <c r="G58" s="136" t="s">
        <v>2131</v>
      </c>
      <c r="H58" s="136" t="s">
        <v>1620</v>
      </c>
      <c r="I58" s="136" t="s">
        <v>2102</v>
      </c>
      <c r="J58" s="136" t="s">
        <v>87</v>
      </c>
      <c r="K58" s="136" t="s">
        <v>681</v>
      </c>
      <c r="L58" s="136" t="s">
        <v>681</v>
      </c>
      <c r="M58" s="136" t="s">
        <v>681</v>
      </c>
      <c r="P58" s="136" t="s">
        <v>95</v>
      </c>
      <c r="Q58" s="27" t="s">
        <v>2048</v>
      </c>
      <c r="R58" s="136" t="s">
        <v>1624</v>
      </c>
      <c r="S58" s="136" t="s">
        <v>2021</v>
      </c>
      <c r="T58" s="136" t="s">
        <v>1617</v>
      </c>
      <c r="U58" s="136" t="s">
        <v>2132</v>
      </c>
      <c r="V58" s="158">
        <v>10</v>
      </c>
      <c r="X58" s="136" t="s">
        <v>1633</v>
      </c>
      <c r="Y58" s="136" t="s">
        <v>538</v>
      </c>
      <c r="Z58" s="136">
        <v>3</v>
      </c>
      <c r="AA58" s="136" t="s">
        <v>1634</v>
      </c>
      <c r="AC58" s="138">
        <v>9.1999999999999998E-2</v>
      </c>
      <c r="AD58" s="156">
        <v>9.1999999999999993</v>
      </c>
      <c r="AE58" s="138"/>
    </row>
    <row r="59" spans="1:32" ht="350" hidden="1">
      <c r="A59" s="27" t="s">
        <v>310</v>
      </c>
      <c r="B59" s="28">
        <v>2022</v>
      </c>
      <c r="C59" s="28" t="s">
        <v>311</v>
      </c>
      <c r="D59" s="28" t="s">
        <v>2034</v>
      </c>
      <c r="E59" s="28" t="s">
        <v>49</v>
      </c>
      <c r="F59" s="30" t="s">
        <v>87</v>
      </c>
      <c r="G59" s="136" t="s">
        <v>2131</v>
      </c>
      <c r="H59" s="136" t="s">
        <v>1620</v>
      </c>
      <c r="I59" s="136" t="s">
        <v>2102</v>
      </c>
      <c r="J59" s="136" t="s">
        <v>87</v>
      </c>
      <c r="K59" s="136" t="s">
        <v>681</v>
      </c>
      <c r="L59" s="136" t="s">
        <v>681</v>
      </c>
      <c r="M59" s="136" t="s">
        <v>681</v>
      </c>
      <c r="P59" s="136" t="s">
        <v>95</v>
      </c>
      <c r="Q59" s="27" t="s">
        <v>2048</v>
      </c>
      <c r="R59" s="136" t="s">
        <v>1624</v>
      </c>
      <c r="S59" s="136" t="s">
        <v>2021</v>
      </c>
      <c r="T59" s="136" t="s">
        <v>1619</v>
      </c>
      <c r="U59" s="136" t="s">
        <v>2133</v>
      </c>
      <c r="V59" s="158">
        <v>10</v>
      </c>
      <c r="X59" s="136" t="s">
        <v>1633</v>
      </c>
      <c r="Y59" s="136" t="s">
        <v>538</v>
      </c>
      <c r="Z59" s="136">
        <v>3</v>
      </c>
      <c r="AA59" s="136" t="s">
        <v>1634</v>
      </c>
      <c r="AC59" s="138">
        <v>0.253</v>
      </c>
      <c r="AD59" s="156">
        <v>25.3</v>
      </c>
      <c r="AE59" s="138"/>
    </row>
    <row r="60" spans="1:32" ht="350" hidden="1">
      <c r="A60" s="27" t="s">
        <v>310</v>
      </c>
      <c r="B60" s="28">
        <v>2022</v>
      </c>
      <c r="C60" s="28" t="s">
        <v>311</v>
      </c>
      <c r="D60" s="28" t="s">
        <v>2034</v>
      </c>
      <c r="E60" s="28" t="s">
        <v>49</v>
      </c>
      <c r="F60" s="30" t="s">
        <v>87</v>
      </c>
      <c r="G60" s="136" t="s">
        <v>2131</v>
      </c>
      <c r="H60" s="136" t="s">
        <v>1620</v>
      </c>
      <c r="I60" s="136" t="s">
        <v>2102</v>
      </c>
      <c r="J60" s="136" t="s">
        <v>87</v>
      </c>
      <c r="K60" s="136" t="s">
        <v>681</v>
      </c>
      <c r="L60" s="136" t="s">
        <v>681</v>
      </c>
      <c r="M60" s="136" t="s">
        <v>681</v>
      </c>
      <c r="P60" s="136" t="s">
        <v>95</v>
      </c>
      <c r="Q60" s="27" t="s">
        <v>2048</v>
      </c>
      <c r="R60" s="136" t="s">
        <v>1624</v>
      </c>
      <c r="S60" s="136" t="s">
        <v>2021</v>
      </c>
      <c r="T60" s="136" t="s">
        <v>1621</v>
      </c>
      <c r="U60" s="136" t="s">
        <v>2134</v>
      </c>
      <c r="V60" s="158">
        <v>10</v>
      </c>
      <c r="X60" s="136" t="s">
        <v>1633</v>
      </c>
      <c r="Y60" s="136" t="s">
        <v>538</v>
      </c>
      <c r="Z60" s="136">
        <v>3</v>
      </c>
      <c r="AA60" s="136" t="s">
        <v>1634</v>
      </c>
      <c r="AC60" s="136" t="s">
        <v>1635</v>
      </c>
      <c r="AD60" s="156" t="s">
        <v>2064</v>
      </c>
    </row>
    <row r="61" spans="1:32" ht="350" hidden="1">
      <c r="A61" s="27" t="s">
        <v>310</v>
      </c>
      <c r="B61" s="28">
        <v>2022</v>
      </c>
      <c r="C61" s="28" t="s">
        <v>311</v>
      </c>
      <c r="D61" s="28" t="s">
        <v>2034</v>
      </c>
      <c r="E61" s="28" t="s">
        <v>49</v>
      </c>
      <c r="F61" s="30" t="s">
        <v>87</v>
      </c>
      <c r="G61" s="136" t="s">
        <v>2131</v>
      </c>
      <c r="H61" s="136" t="s">
        <v>294</v>
      </c>
      <c r="I61" s="136" t="s">
        <v>427</v>
      </c>
      <c r="J61" s="136" t="s">
        <v>95</v>
      </c>
      <c r="K61" s="136" t="s">
        <v>681</v>
      </c>
      <c r="L61" s="136" t="s">
        <v>681</v>
      </c>
      <c r="M61" s="136" t="s">
        <v>681</v>
      </c>
      <c r="P61" s="136" t="s">
        <v>95</v>
      </c>
      <c r="Q61" s="27" t="s">
        <v>2048</v>
      </c>
      <c r="R61" s="136" t="s">
        <v>1624</v>
      </c>
      <c r="S61" s="136" t="s">
        <v>2021</v>
      </c>
      <c r="T61" s="136" t="s">
        <v>1617</v>
      </c>
      <c r="U61" s="136" t="s">
        <v>2135</v>
      </c>
      <c r="V61" s="158">
        <v>10</v>
      </c>
      <c r="X61" s="136" t="s">
        <v>1633</v>
      </c>
      <c r="Y61" s="136" t="s">
        <v>538</v>
      </c>
      <c r="Z61" s="136">
        <v>3</v>
      </c>
      <c r="AA61" s="136" t="s">
        <v>1634</v>
      </c>
      <c r="AC61" s="136" t="s">
        <v>1635</v>
      </c>
      <c r="AD61" s="156" t="s">
        <v>2064</v>
      </c>
    </row>
    <row r="62" spans="1:32" ht="350" hidden="1">
      <c r="A62" s="27" t="s">
        <v>310</v>
      </c>
      <c r="B62" s="28">
        <v>2022</v>
      </c>
      <c r="C62" s="28" t="s">
        <v>311</v>
      </c>
      <c r="D62" s="28" t="s">
        <v>2034</v>
      </c>
      <c r="E62" s="28" t="s">
        <v>49</v>
      </c>
      <c r="F62" s="30" t="s">
        <v>87</v>
      </c>
      <c r="G62" s="136" t="s">
        <v>2131</v>
      </c>
      <c r="H62" s="136" t="s">
        <v>294</v>
      </c>
      <c r="I62" s="136" t="s">
        <v>427</v>
      </c>
      <c r="J62" s="136" t="s">
        <v>95</v>
      </c>
      <c r="K62" s="136" t="s">
        <v>681</v>
      </c>
      <c r="L62" s="136" t="s">
        <v>681</v>
      </c>
      <c r="M62" s="136" t="s">
        <v>681</v>
      </c>
      <c r="P62" s="136" t="s">
        <v>95</v>
      </c>
      <c r="Q62" s="27" t="s">
        <v>2048</v>
      </c>
      <c r="R62" s="136" t="s">
        <v>1624</v>
      </c>
      <c r="S62" s="136" t="s">
        <v>2021</v>
      </c>
      <c r="T62" s="136" t="s">
        <v>1619</v>
      </c>
      <c r="U62" s="136" t="s">
        <v>2133</v>
      </c>
      <c r="V62" s="158">
        <v>10</v>
      </c>
      <c r="X62" s="136" t="s">
        <v>1633</v>
      </c>
      <c r="Y62" s="136" t="s">
        <v>538</v>
      </c>
      <c r="Z62" s="136">
        <v>3</v>
      </c>
      <c r="AA62" s="136" t="s">
        <v>1634</v>
      </c>
      <c r="AC62" s="138">
        <v>3.0000000000000001E-3</v>
      </c>
      <c r="AD62" s="156">
        <v>0.3</v>
      </c>
      <c r="AE62" s="138"/>
    </row>
    <row r="63" spans="1:32" ht="350" hidden="1">
      <c r="A63" s="27" t="s">
        <v>310</v>
      </c>
      <c r="B63" s="28">
        <v>2022</v>
      </c>
      <c r="C63" s="28" t="s">
        <v>311</v>
      </c>
      <c r="D63" s="28" t="s">
        <v>2034</v>
      </c>
      <c r="E63" s="28" t="s">
        <v>49</v>
      </c>
      <c r="F63" s="30" t="s">
        <v>87</v>
      </c>
      <c r="G63" s="136" t="s">
        <v>2131</v>
      </c>
      <c r="H63" s="136" t="s">
        <v>294</v>
      </c>
      <c r="I63" s="136" t="s">
        <v>427</v>
      </c>
      <c r="J63" s="136" t="s">
        <v>95</v>
      </c>
      <c r="K63" s="136" t="s">
        <v>681</v>
      </c>
      <c r="L63" s="136" t="s">
        <v>681</v>
      </c>
      <c r="M63" s="136" t="s">
        <v>681</v>
      </c>
      <c r="P63" s="136" t="s">
        <v>95</v>
      </c>
      <c r="Q63" s="27" t="s">
        <v>2048</v>
      </c>
      <c r="R63" s="136" t="s">
        <v>1624</v>
      </c>
      <c r="S63" s="136" t="s">
        <v>2021</v>
      </c>
      <c r="T63" s="136" t="s">
        <v>1621</v>
      </c>
      <c r="U63" s="136" t="s">
        <v>2136</v>
      </c>
      <c r="V63" s="158">
        <v>10</v>
      </c>
      <c r="X63" s="136" t="s">
        <v>1633</v>
      </c>
      <c r="Y63" s="136" t="s">
        <v>538</v>
      </c>
      <c r="Z63" s="136">
        <v>3</v>
      </c>
      <c r="AA63" s="136" t="s">
        <v>1634</v>
      </c>
      <c r="AC63" s="138">
        <v>0.109</v>
      </c>
      <c r="AD63" s="156">
        <v>10.9</v>
      </c>
      <c r="AE63" s="138"/>
    </row>
    <row r="64" spans="1:32" ht="350" hidden="1">
      <c r="A64" s="27" t="s">
        <v>310</v>
      </c>
      <c r="B64" s="28">
        <v>2022</v>
      </c>
      <c r="C64" s="28" t="s">
        <v>311</v>
      </c>
      <c r="D64" s="28" t="s">
        <v>2034</v>
      </c>
      <c r="E64" s="28" t="s">
        <v>49</v>
      </c>
      <c r="F64" s="30" t="s">
        <v>87</v>
      </c>
      <c r="G64" s="136" t="s">
        <v>2131</v>
      </c>
      <c r="H64" s="136" t="s">
        <v>681</v>
      </c>
      <c r="I64" s="136" t="s">
        <v>681</v>
      </c>
      <c r="J64" s="136" t="s">
        <v>681</v>
      </c>
      <c r="K64" s="136" t="s">
        <v>681</v>
      </c>
      <c r="L64" s="136" t="s">
        <v>681</v>
      </c>
      <c r="M64" s="136" t="s">
        <v>681</v>
      </c>
      <c r="P64" s="136" t="s">
        <v>95</v>
      </c>
      <c r="Q64" s="27" t="s">
        <v>2048</v>
      </c>
      <c r="R64" s="136" t="s">
        <v>1624</v>
      </c>
      <c r="S64" s="136" t="s">
        <v>2021</v>
      </c>
      <c r="T64" s="136" t="s">
        <v>1617</v>
      </c>
      <c r="U64" s="136" t="s">
        <v>1625</v>
      </c>
      <c r="V64" s="158">
        <v>10</v>
      </c>
      <c r="X64" s="136" t="s">
        <v>1633</v>
      </c>
      <c r="Y64" s="136" t="s">
        <v>538</v>
      </c>
      <c r="Z64" s="136">
        <v>3</v>
      </c>
      <c r="AA64" s="136" t="s">
        <v>1634</v>
      </c>
      <c r="AC64" s="138">
        <v>0.11700000000000001</v>
      </c>
      <c r="AD64" s="156">
        <v>11.7</v>
      </c>
      <c r="AE64" s="138"/>
    </row>
    <row r="65" spans="1:34" ht="225" hidden="1">
      <c r="A65" s="27" t="s">
        <v>2137</v>
      </c>
      <c r="B65" s="27">
        <v>2021</v>
      </c>
      <c r="C65" s="28" t="s">
        <v>114</v>
      </c>
      <c r="D65" s="28" t="s">
        <v>2034</v>
      </c>
      <c r="E65" s="28" t="s">
        <v>255</v>
      </c>
      <c r="F65" s="30" t="s">
        <v>95</v>
      </c>
      <c r="G65" s="136" t="s">
        <v>1637</v>
      </c>
      <c r="H65" s="136" t="s">
        <v>2041</v>
      </c>
      <c r="I65" s="136" t="s">
        <v>1455</v>
      </c>
      <c r="J65" s="136" t="s">
        <v>95</v>
      </c>
      <c r="K65" s="136" t="s">
        <v>1600</v>
      </c>
      <c r="L65" s="136" t="s">
        <v>681</v>
      </c>
      <c r="M65" s="136" t="s">
        <v>681</v>
      </c>
      <c r="N65" s="27">
        <v>22</v>
      </c>
      <c r="O65" s="83">
        <v>0.4</v>
      </c>
      <c r="P65" s="27" t="s">
        <v>87</v>
      </c>
      <c r="Q65" s="27" t="s">
        <v>2048</v>
      </c>
      <c r="R65" s="136" t="s">
        <v>1643</v>
      </c>
      <c r="S65" s="136" t="s">
        <v>2032</v>
      </c>
      <c r="T65" s="136" t="s">
        <v>1621</v>
      </c>
      <c r="U65" s="29" t="s">
        <v>2138</v>
      </c>
      <c r="V65" s="160">
        <v>10</v>
      </c>
      <c r="W65" s="29" t="s">
        <v>2052</v>
      </c>
      <c r="X65" s="27" t="s">
        <v>265</v>
      </c>
      <c r="Y65" s="136" t="s">
        <v>538</v>
      </c>
      <c r="Z65" s="136"/>
      <c r="AC65" s="136" t="s">
        <v>1644</v>
      </c>
      <c r="AD65" s="156">
        <v>1.2999999999999999E-2</v>
      </c>
      <c r="AE65" s="136">
        <v>3.0000000000000001E-3</v>
      </c>
    </row>
    <row r="66" spans="1:34" ht="225" hidden="1">
      <c r="A66" s="27" t="s">
        <v>2137</v>
      </c>
      <c r="B66" s="27">
        <v>2021</v>
      </c>
      <c r="C66" s="28" t="s">
        <v>114</v>
      </c>
      <c r="D66" s="28" t="s">
        <v>2034</v>
      </c>
      <c r="E66" s="28" t="s">
        <v>255</v>
      </c>
      <c r="F66" s="30" t="s">
        <v>95</v>
      </c>
      <c r="G66" s="136" t="s">
        <v>1637</v>
      </c>
      <c r="H66" s="136" t="s">
        <v>2041</v>
      </c>
      <c r="I66" s="136" t="s">
        <v>1455</v>
      </c>
      <c r="J66" s="136" t="s">
        <v>95</v>
      </c>
      <c r="K66" s="136" t="s">
        <v>1600</v>
      </c>
      <c r="L66" s="136" t="s">
        <v>681</v>
      </c>
      <c r="M66" s="136" t="s">
        <v>681</v>
      </c>
      <c r="N66" s="27">
        <v>22</v>
      </c>
      <c r="O66" s="83">
        <v>0.4</v>
      </c>
      <c r="P66" s="27" t="s">
        <v>87</v>
      </c>
      <c r="Q66" s="27" t="s">
        <v>2048</v>
      </c>
      <c r="R66" s="136" t="s">
        <v>1643</v>
      </c>
      <c r="S66" s="136" t="s">
        <v>2032</v>
      </c>
      <c r="T66" s="136" t="s">
        <v>1621</v>
      </c>
      <c r="U66" s="29" t="s">
        <v>2138</v>
      </c>
      <c r="V66" s="160">
        <v>10</v>
      </c>
      <c r="W66" s="29"/>
      <c r="X66" s="27" t="s">
        <v>265</v>
      </c>
      <c r="Y66" s="136" t="s">
        <v>1642</v>
      </c>
      <c r="Z66" s="136"/>
      <c r="AC66" s="136" t="s">
        <v>1645</v>
      </c>
      <c r="AD66" s="156">
        <v>0.46</v>
      </c>
      <c r="AE66" s="136">
        <v>0.56999999999999995</v>
      </c>
    </row>
    <row r="67" spans="1:34" ht="225" hidden="1">
      <c r="A67" s="27" t="s">
        <v>2137</v>
      </c>
      <c r="B67" s="27">
        <v>2021</v>
      </c>
      <c r="C67" s="28" t="s">
        <v>114</v>
      </c>
      <c r="D67" s="28" t="s">
        <v>2034</v>
      </c>
      <c r="E67" s="28" t="s">
        <v>255</v>
      </c>
      <c r="F67" s="30" t="s">
        <v>95</v>
      </c>
      <c r="G67" s="136" t="s">
        <v>1637</v>
      </c>
      <c r="H67" s="136" t="s">
        <v>109</v>
      </c>
      <c r="I67" s="136" t="s">
        <v>556</v>
      </c>
      <c r="J67" s="136" t="s">
        <v>95</v>
      </c>
      <c r="K67" s="136" t="s">
        <v>1600</v>
      </c>
      <c r="L67" s="136" t="s">
        <v>681</v>
      </c>
      <c r="M67" s="136" t="s">
        <v>681</v>
      </c>
      <c r="N67" s="27">
        <v>22</v>
      </c>
      <c r="O67" s="83">
        <v>0.4</v>
      </c>
      <c r="P67" s="27" t="s">
        <v>87</v>
      </c>
      <c r="Q67" s="27" t="s">
        <v>2048</v>
      </c>
      <c r="R67" s="136" t="s">
        <v>1643</v>
      </c>
      <c r="S67" s="136" t="s">
        <v>2032</v>
      </c>
      <c r="T67" s="136" t="s">
        <v>1621</v>
      </c>
      <c r="U67" s="29" t="s">
        <v>2138</v>
      </c>
      <c r="V67" s="160">
        <v>10</v>
      </c>
      <c r="W67" s="29"/>
      <c r="X67" s="27" t="s">
        <v>265</v>
      </c>
      <c r="Y67" s="136" t="s">
        <v>1642</v>
      </c>
      <c r="Z67" s="136"/>
      <c r="AC67" s="136" t="s">
        <v>1646</v>
      </c>
      <c r="AD67" s="156">
        <v>37.24</v>
      </c>
      <c r="AE67" s="136">
        <v>82.34</v>
      </c>
    </row>
    <row r="68" spans="1:34" ht="225" hidden="1">
      <c r="A68" s="27" t="s">
        <v>2137</v>
      </c>
      <c r="B68" s="27">
        <v>2021</v>
      </c>
      <c r="C68" s="28" t="s">
        <v>114</v>
      </c>
      <c r="D68" s="28" t="s">
        <v>2034</v>
      </c>
      <c r="E68" s="28" t="s">
        <v>255</v>
      </c>
      <c r="F68" s="30" t="s">
        <v>95</v>
      </c>
      <c r="G68" s="136" t="s">
        <v>1637</v>
      </c>
      <c r="H68" s="136" t="s">
        <v>1639</v>
      </c>
      <c r="I68" s="136" t="s">
        <v>2101</v>
      </c>
      <c r="J68" s="136" t="s">
        <v>95</v>
      </c>
      <c r="K68" s="136" t="s">
        <v>1600</v>
      </c>
      <c r="L68" s="136" t="s">
        <v>681</v>
      </c>
      <c r="M68" s="136" t="s">
        <v>681</v>
      </c>
      <c r="N68" s="27">
        <v>22</v>
      </c>
      <c r="O68" s="83">
        <v>0.4</v>
      </c>
      <c r="P68" s="27" t="s">
        <v>87</v>
      </c>
      <c r="Q68" s="27" t="s">
        <v>2048</v>
      </c>
      <c r="R68" s="136" t="s">
        <v>1643</v>
      </c>
      <c r="S68" s="136" t="s">
        <v>2032</v>
      </c>
      <c r="T68" s="136" t="s">
        <v>1621</v>
      </c>
      <c r="U68" s="29" t="s">
        <v>2138</v>
      </c>
      <c r="V68" s="160">
        <v>10</v>
      </c>
      <c r="W68" s="29"/>
      <c r="X68" s="27" t="s">
        <v>265</v>
      </c>
      <c r="Y68" s="136" t="s">
        <v>1642</v>
      </c>
      <c r="Z68" s="136"/>
      <c r="AC68" s="136" t="s">
        <v>1647</v>
      </c>
      <c r="AD68" s="156">
        <v>49.07</v>
      </c>
      <c r="AE68" s="136">
        <v>16.7</v>
      </c>
    </row>
    <row r="69" spans="1:34" ht="225" hidden="1">
      <c r="A69" s="27" t="s">
        <v>2137</v>
      </c>
      <c r="B69" s="27">
        <v>2021</v>
      </c>
      <c r="C69" s="28" t="s">
        <v>114</v>
      </c>
      <c r="D69" s="28" t="s">
        <v>2034</v>
      </c>
      <c r="E69" s="28" t="s">
        <v>255</v>
      </c>
      <c r="F69" s="30" t="s">
        <v>95</v>
      </c>
      <c r="G69" s="136" t="s">
        <v>1637</v>
      </c>
      <c r="H69" s="136" t="s">
        <v>1640</v>
      </c>
      <c r="I69" s="136" t="s">
        <v>2101</v>
      </c>
      <c r="J69" s="136" t="s">
        <v>95</v>
      </c>
      <c r="K69" s="136" t="s">
        <v>1600</v>
      </c>
      <c r="L69" s="136" t="s">
        <v>681</v>
      </c>
      <c r="M69" s="136" t="s">
        <v>681</v>
      </c>
      <c r="N69" s="27">
        <v>22</v>
      </c>
      <c r="O69" s="83">
        <v>0.4</v>
      </c>
      <c r="P69" s="27" t="s">
        <v>87</v>
      </c>
      <c r="Q69" s="27" t="s">
        <v>2048</v>
      </c>
      <c r="R69" s="136" t="s">
        <v>1643</v>
      </c>
      <c r="S69" s="136" t="s">
        <v>2032</v>
      </c>
      <c r="T69" s="136" t="s">
        <v>1621</v>
      </c>
      <c r="U69" s="29" t="s">
        <v>2138</v>
      </c>
      <c r="V69" s="160">
        <v>10</v>
      </c>
      <c r="W69" s="29"/>
      <c r="X69" s="27" t="s">
        <v>265</v>
      </c>
      <c r="Y69" s="136" t="s">
        <v>1642</v>
      </c>
      <c r="Z69" s="136"/>
      <c r="AC69" s="136" t="s">
        <v>1648</v>
      </c>
      <c r="AD69" s="156">
        <v>6.55</v>
      </c>
      <c r="AE69" s="136">
        <v>5.48</v>
      </c>
    </row>
    <row r="70" spans="1:34" ht="225" hidden="1">
      <c r="A70" s="27" t="s">
        <v>2137</v>
      </c>
      <c r="B70" s="27">
        <v>2021</v>
      </c>
      <c r="C70" s="28" t="s">
        <v>114</v>
      </c>
      <c r="D70" s="28" t="s">
        <v>2034</v>
      </c>
      <c r="E70" s="28" t="s">
        <v>255</v>
      </c>
      <c r="F70" s="30" t="s">
        <v>95</v>
      </c>
      <c r="G70" s="136" t="s">
        <v>1637</v>
      </c>
      <c r="H70" s="136" t="s">
        <v>1641</v>
      </c>
      <c r="I70" s="136" t="s">
        <v>2101</v>
      </c>
      <c r="J70" s="136" t="s">
        <v>95</v>
      </c>
      <c r="K70" s="136" t="s">
        <v>1600</v>
      </c>
      <c r="L70" s="136" t="s">
        <v>681</v>
      </c>
      <c r="M70" s="136" t="s">
        <v>681</v>
      </c>
      <c r="N70" s="27">
        <v>22</v>
      </c>
      <c r="O70" s="83">
        <v>0.4</v>
      </c>
      <c r="P70" s="27" t="s">
        <v>87</v>
      </c>
      <c r="Q70" s="27" t="s">
        <v>2048</v>
      </c>
      <c r="R70" s="136" t="s">
        <v>1643</v>
      </c>
      <c r="S70" s="136" t="s">
        <v>2032</v>
      </c>
      <c r="T70" s="136" t="s">
        <v>1621</v>
      </c>
      <c r="U70" s="29" t="s">
        <v>2138</v>
      </c>
      <c r="V70" s="160">
        <v>10</v>
      </c>
      <c r="W70" s="29" t="s">
        <v>2059</v>
      </c>
      <c r="X70" s="27" t="s">
        <v>265</v>
      </c>
      <c r="Y70" s="136" t="s">
        <v>1642</v>
      </c>
      <c r="Z70" s="136"/>
      <c r="AC70" s="136" t="s">
        <v>1649</v>
      </c>
      <c r="AD70" s="156">
        <v>25.38</v>
      </c>
      <c r="AE70" s="136">
        <v>28.4</v>
      </c>
    </row>
    <row r="71" spans="1:34" ht="409.6" hidden="1">
      <c r="A71" s="27" t="s">
        <v>152</v>
      </c>
      <c r="B71" s="28">
        <v>2021</v>
      </c>
      <c r="C71" s="28" t="s">
        <v>153</v>
      </c>
      <c r="D71" s="28" t="s">
        <v>2034</v>
      </c>
      <c r="E71" s="28" t="s">
        <v>255</v>
      </c>
      <c r="F71" s="30" t="s">
        <v>87</v>
      </c>
      <c r="G71" s="136" t="s">
        <v>2131</v>
      </c>
      <c r="H71" s="136" t="s">
        <v>1600</v>
      </c>
      <c r="I71" s="136" t="s">
        <v>681</v>
      </c>
      <c r="J71" s="136" t="s">
        <v>681</v>
      </c>
      <c r="K71" s="136" t="s">
        <v>1654</v>
      </c>
      <c r="L71" s="136" t="s">
        <v>2127</v>
      </c>
      <c r="M71" s="136" t="s">
        <v>87</v>
      </c>
      <c r="P71" s="136" t="s">
        <v>95</v>
      </c>
      <c r="Q71" s="27" t="s">
        <v>2048</v>
      </c>
      <c r="R71" s="136" t="s">
        <v>2139</v>
      </c>
      <c r="S71" s="136" t="s">
        <v>2027</v>
      </c>
      <c r="T71" s="136" t="s">
        <v>1621</v>
      </c>
      <c r="U71" s="27" t="s">
        <v>2140</v>
      </c>
      <c r="V71" s="158">
        <v>10</v>
      </c>
      <c r="W71" s="27"/>
      <c r="X71" s="27" t="s">
        <v>280</v>
      </c>
      <c r="Y71" s="136" t="s">
        <v>538</v>
      </c>
      <c r="Z71" s="136">
        <v>2</v>
      </c>
      <c r="AA71" s="136" t="s">
        <v>2141</v>
      </c>
      <c r="AC71" s="136" t="s">
        <v>1662</v>
      </c>
      <c r="AD71" s="156" t="s">
        <v>2064</v>
      </c>
      <c r="AH71" s="136" t="s">
        <v>1661</v>
      </c>
    </row>
    <row r="72" spans="1:34" ht="225" hidden="1">
      <c r="A72" s="27" t="s">
        <v>152</v>
      </c>
      <c r="B72" s="28">
        <v>2021</v>
      </c>
      <c r="C72" s="28" t="s">
        <v>153</v>
      </c>
      <c r="D72" s="28" t="s">
        <v>2034</v>
      </c>
      <c r="E72" s="28" t="s">
        <v>255</v>
      </c>
      <c r="F72" s="30" t="s">
        <v>87</v>
      </c>
      <c r="G72" s="136" t="s">
        <v>2131</v>
      </c>
      <c r="H72" s="136" t="s">
        <v>1600</v>
      </c>
      <c r="I72" s="136" t="s">
        <v>681</v>
      </c>
      <c r="J72" s="136" t="s">
        <v>681</v>
      </c>
      <c r="K72" s="136" t="s">
        <v>1655</v>
      </c>
      <c r="L72" s="136" t="s">
        <v>2127</v>
      </c>
      <c r="M72" s="136" t="s">
        <v>87</v>
      </c>
      <c r="P72" s="136" t="s">
        <v>95</v>
      </c>
      <c r="Q72" s="27" t="s">
        <v>2048</v>
      </c>
      <c r="R72" s="136" t="s">
        <v>2139</v>
      </c>
      <c r="S72" s="136" t="s">
        <v>2027</v>
      </c>
      <c r="T72" s="136" t="s">
        <v>1621</v>
      </c>
      <c r="U72" s="27" t="s">
        <v>2140</v>
      </c>
      <c r="V72" s="158">
        <v>10</v>
      </c>
      <c r="W72" s="27"/>
      <c r="X72" s="27" t="s">
        <v>280</v>
      </c>
      <c r="Y72" s="136" t="s">
        <v>538</v>
      </c>
      <c r="Z72" s="136">
        <v>2</v>
      </c>
      <c r="AA72" s="136" t="s">
        <v>2141</v>
      </c>
      <c r="AC72" s="136" t="s">
        <v>1662</v>
      </c>
      <c r="AD72" s="156" t="s">
        <v>2064</v>
      </c>
      <c r="AH72" s="136" t="s">
        <v>1670</v>
      </c>
    </row>
    <row r="73" spans="1:34" ht="225" hidden="1">
      <c r="A73" s="27" t="s">
        <v>152</v>
      </c>
      <c r="B73" s="28">
        <v>2021</v>
      </c>
      <c r="C73" s="28" t="s">
        <v>153</v>
      </c>
      <c r="D73" s="28" t="s">
        <v>2034</v>
      </c>
      <c r="E73" s="28" t="s">
        <v>255</v>
      </c>
      <c r="F73" s="30" t="s">
        <v>87</v>
      </c>
      <c r="G73" s="136" t="s">
        <v>2131</v>
      </c>
      <c r="H73" s="136" t="s">
        <v>1600</v>
      </c>
      <c r="I73" s="136" t="s">
        <v>681</v>
      </c>
      <c r="J73" s="136" t="s">
        <v>681</v>
      </c>
      <c r="K73" s="136" t="s">
        <v>1603</v>
      </c>
      <c r="L73" s="136" t="s">
        <v>1455</v>
      </c>
      <c r="M73" s="136" t="s">
        <v>95</v>
      </c>
      <c r="P73" s="136" t="s">
        <v>95</v>
      </c>
      <c r="Q73" s="27" t="s">
        <v>2048</v>
      </c>
      <c r="R73" s="136" t="s">
        <v>2139</v>
      </c>
      <c r="S73" s="136" t="s">
        <v>2027</v>
      </c>
      <c r="T73" s="136" t="s">
        <v>1621</v>
      </c>
      <c r="U73" s="27" t="s">
        <v>2140</v>
      </c>
      <c r="V73" s="158">
        <v>10</v>
      </c>
      <c r="W73" s="27"/>
      <c r="X73" s="27" t="s">
        <v>280</v>
      </c>
      <c r="Y73" s="136" t="s">
        <v>538</v>
      </c>
      <c r="Z73" s="136">
        <v>2</v>
      </c>
      <c r="AA73" s="136" t="s">
        <v>2141</v>
      </c>
      <c r="AC73" s="136" t="s">
        <v>1662</v>
      </c>
      <c r="AD73" s="156" t="s">
        <v>2064</v>
      </c>
      <c r="AH73" s="136" t="s">
        <v>1670</v>
      </c>
    </row>
    <row r="74" spans="1:34" ht="225" hidden="1">
      <c r="A74" s="27" t="s">
        <v>152</v>
      </c>
      <c r="B74" s="28">
        <v>2021</v>
      </c>
      <c r="C74" s="28" t="s">
        <v>153</v>
      </c>
      <c r="D74" s="28" t="s">
        <v>2034</v>
      </c>
      <c r="E74" s="28" t="s">
        <v>255</v>
      </c>
      <c r="F74" s="30" t="s">
        <v>87</v>
      </c>
      <c r="G74" s="136" t="s">
        <v>2131</v>
      </c>
      <c r="H74" s="136" t="s">
        <v>1600</v>
      </c>
      <c r="I74" s="136" t="s">
        <v>681</v>
      </c>
      <c r="J74" s="136" t="s">
        <v>681</v>
      </c>
      <c r="K74" s="136" t="s">
        <v>1656</v>
      </c>
      <c r="L74" s="136" t="s">
        <v>427</v>
      </c>
      <c r="M74" s="136" t="s">
        <v>95</v>
      </c>
      <c r="P74" s="136" t="s">
        <v>95</v>
      </c>
      <c r="Q74" s="27" t="s">
        <v>2048</v>
      </c>
      <c r="R74" s="136" t="s">
        <v>2139</v>
      </c>
      <c r="S74" s="136" t="s">
        <v>2027</v>
      </c>
      <c r="T74" s="136" t="s">
        <v>1621</v>
      </c>
      <c r="U74" s="27" t="s">
        <v>2140</v>
      </c>
      <c r="V74" s="158">
        <v>10</v>
      </c>
      <c r="W74" s="27"/>
      <c r="X74" s="27" t="s">
        <v>280</v>
      </c>
      <c r="Y74" s="136" t="s">
        <v>538</v>
      </c>
      <c r="Z74" s="136">
        <v>2</v>
      </c>
      <c r="AA74" s="136" t="s">
        <v>2141</v>
      </c>
      <c r="AC74" s="136" t="s">
        <v>1662</v>
      </c>
      <c r="AD74" s="156" t="s">
        <v>2064</v>
      </c>
      <c r="AH74" s="136" t="s">
        <v>1670</v>
      </c>
    </row>
    <row r="75" spans="1:34" ht="225" hidden="1">
      <c r="A75" s="27" t="s">
        <v>152</v>
      </c>
      <c r="B75" s="28">
        <v>2021</v>
      </c>
      <c r="C75" s="28" t="s">
        <v>153</v>
      </c>
      <c r="D75" s="28" t="s">
        <v>2034</v>
      </c>
      <c r="E75" s="27" t="s">
        <v>1657</v>
      </c>
      <c r="F75" s="30" t="s">
        <v>87</v>
      </c>
      <c r="G75" s="136" t="s">
        <v>2131</v>
      </c>
      <c r="H75" s="136" t="s">
        <v>1600</v>
      </c>
      <c r="I75" s="136" t="s">
        <v>681</v>
      </c>
      <c r="J75" s="136" t="s">
        <v>681</v>
      </c>
      <c r="K75" s="136" t="s">
        <v>1654</v>
      </c>
      <c r="L75" s="136" t="s">
        <v>2127</v>
      </c>
      <c r="M75" s="136" t="s">
        <v>87</v>
      </c>
      <c r="P75" s="136" t="s">
        <v>95</v>
      </c>
      <c r="Q75" s="27" t="s">
        <v>2048</v>
      </c>
      <c r="R75" s="136" t="s">
        <v>2139</v>
      </c>
      <c r="S75" s="136" t="s">
        <v>2027</v>
      </c>
      <c r="T75" s="136" t="s">
        <v>1621</v>
      </c>
      <c r="U75" s="27" t="s">
        <v>2140</v>
      </c>
      <c r="V75" s="158">
        <v>10</v>
      </c>
      <c r="W75" s="27"/>
      <c r="X75" s="27" t="s">
        <v>280</v>
      </c>
      <c r="Y75" s="136" t="s">
        <v>538</v>
      </c>
      <c r="Z75" s="136">
        <v>2</v>
      </c>
      <c r="AA75" s="136" t="s">
        <v>2141</v>
      </c>
      <c r="AC75" s="136" t="s">
        <v>1662</v>
      </c>
      <c r="AD75" s="156" t="s">
        <v>2064</v>
      </c>
      <c r="AH75" s="136" t="s">
        <v>1670</v>
      </c>
    </row>
    <row r="76" spans="1:34" ht="225" hidden="1">
      <c r="A76" s="27" t="s">
        <v>152</v>
      </c>
      <c r="B76" s="28">
        <v>2021</v>
      </c>
      <c r="C76" s="28" t="s">
        <v>153</v>
      </c>
      <c r="D76" s="28" t="s">
        <v>2034</v>
      </c>
      <c r="E76" s="27" t="s">
        <v>1657</v>
      </c>
      <c r="F76" s="30" t="s">
        <v>87</v>
      </c>
      <c r="G76" s="136" t="s">
        <v>2131</v>
      </c>
      <c r="H76" s="136" t="s">
        <v>1600</v>
      </c>
      <c r="I76" s="136" t="s">
        <v>681</v>
      </c>
      <c r="J76" s="136" t="s">
        <v>681</v>
      </c>
      <c r="K76" s="136" t="s">
        <v>1655</v>
      </c>
      <c r="L76" s="136" t="s">
        <v>2127</v>
      </c>
      <c r="M76" s="136" t="s">
        <v>87</v>
      </c>
      <c r="P76" s="136" t="s">
        <v>95</v>
      </c>
      <c r="Q76" s="27" t="s">
        <v>2048</v>
      </c>
      <c r="R76" s="136" t="s">
        <v>2139</v>
      </c>
      <c r="S76" s="136" t="s">
        <v>2027</v>
      </c>
      <c r="T76" s="136" t="s">
        <v>1621</v>
      </c>
      <c r="U76" s="27" t="s">
        <v>2140</v>
      </c>
      <c r="V76" s="158">
        <v>10</v>
      </c>
      <c r="W76" s="27"/>
      <c r="X76" s="27" t="s">
        <v>280</v>
      </c>
      <c r="Y76" s="136" t="s">
        <v>538</v>
      </c>
      <c r="Z76" s="136">
        <v>2</v>
      </c>
      <c r="AA76" s="136" t="s">
        <v>2141</v>
      </c>
      <c r="AC76" s="136" t="s">
        <v>1662</v>
      </c>
      <c r="AD76" s="156" t="s">
        <v>2064</v>
      </c>
      <c r="AH76" s="136" t="s">
        <v>1670</v>
      </c>
    </row>
    <row r="77" spans="1:34" ht="225" hidden="1">
      <c r="A77" s="27" t="s">
        <v>152</v>
      </c>
      <c r="B77" s="28">
        <v>2021</v>
      </c>
      <c r="C77" s="28" t="s">
        <v>153</v>
      </c>
      <c r="D77" s="28" t="s">
        <v>2034</v>
      </c>
      <c r="E77" s="27" t="s">
        <v>1657</v>
      </c>
      <c r="F77" s="30" t="s">
        <v>87</v>
      </c>
      <c r="G77" s="136" t="s">
        <v>2131</v>
      </c>
      <c r="H77" s="136" t="s">
        <v>1600</v>
      </c>
      <c r="I77" s="136" t="s">
        <v>681</v>
      </c>
      <c r="J77" s="136" t="s">
        <v>681</v>
      </c>
      <c r="K77" s="136" t="s">
        <v>1603</v>
      </c>
      <c r="L77" s="136" t="s">
        <v>1455</v>
      </c>
      <c r="M77" s="136" t="s">
        <v>95</v>
      </c>
      <c r="P77" s="136" t="s">
        <v>95</v>
      </c>
      <c r="Q77" s="27" t="s">
        <v>2048</v>
      </c>
      <c r="R77" s="136" t="s">
        <v>2139</v>
      </c>
      <c r="S77" s="136" t="s">
        <v>2027</v>
      </c>
      <c r="T77" s="136" t="s">
        <v>1621</v>
      </c>
      <c r="U77" s="27" t="s">
        <v>2140</v>
      </c>
      <c r="V77" s="158">
        <v>10</v>
      </c>
      <c r="W77" s="27"/>
      <c r="X77" s="27" t="s">
        <v>280</v>
      </c>
      <c r="Y77" s="136" t="s">
        <v>538</v>
      </c>
      <c r="Z77" s="136">
        <v>2</v>
      </c>
      <c r="AA77" s="136" t="s">
        <v>2141</v>
      </c>
      <c r="AC77" s="136" t="s">
        <v>1662</v>
      </c>
      <c r="AD77" s="156" t="s">
        <v>2064</v>
      </c>
      <c r="AH77" s="136" t="s">
        <v>1670</v>
      </c>
    </row>
    <row r="78" spans="1:34" ht="225" hidden="1">
      <c r="A78" s="27" t="s">
        <v>152</v>
      </c>
      <c r="B78" s="28">
        <v>2021</v>
      </c>
      <c r="C78" s="28" t="s">
        <v>153</v>
      </c>
      <c r="D78" s="28" t="s">
        <v>2034</v>
      </c>
      <c r="E78" s="27" t="s">
        <v>1657</v>
      </c>
      <c r="F78" s="30" t="s">
        <v>87</v>
      </c>
      <c r="G78" s="136" t="s">
        <v>2131</v>
      </c>
      <c r="H78" s="136" t="s">
        <v>1600</v>
      </c>
      <c r="I78" s="136" t="s">
        <v>681</v>
      </c>
      <c r="J78" s="136" t="s">
        <v>681</v>
      </c>
      <c r="K78" s="136" t="s">
        <v>1656</v>
      </c>
      <c r="L78" s="136" t="s">
        <v>427</v>
      </c>
      <c r="M78" s="136" t="s">
        <v>95</v>
      </c>
      <c r="P78" s="136" t="s">
        <v>95</v>
      </c>
      <c r="Q78" s="27" t="s">
        <v>2048</v>
      </c>
      <c r="R78" s="136" t="s">
        <v>2139</v>
      </c>
      <c r="S78" s="136" t="s">
        <v>2027</v>
      </c>
      <c r="T78" s="136" t="s">
        <v>1621</v>
      </c>
      <c r="U78" s="27" t="s">
        <v>2140</v>
      </c>
      <c r="V78" s="158">
        <v>10</v>
      </c>
      <c r="W78" s="27"/>
      <c r="X78" s="27" t="s">
        <v>280</v>
      </c>
      <c r="Y78" s="136" t="s">
        <v>538</v>
      </c>
      <c r="Z78" s="136">
        <v>2</v>
      </c>
      <c r="AA78" s="136" t="s">
        <v>2141</v>
      </c>
      <c r="AC78" s="136" t="s">
        <v>1662</v>
      </c>
      <c r="AD78" s="156" t="s">
        <v>2064</v>
      </c>
      <c r="AH78" s="136" t="s">
        <v>1670</v>
      </c>
    </row>
    <row r="79" spans="1:34" ht="300" hidden="1">
      <c r="A79" s="27" t="s">
        <v>152</v>
      </c>
      <c r="B79" s="28">
        <v>2021</v>
      </c>
      <c r="C79" s="28" t="s">
        <v>153</v>
      </c>
      <c r="D79" s="28" t="s">
        <v>2034</v>
      </c>
      <c r="E79" s="27" t="s">
        <v>1657</v>
      </c>
      <c r="F79" s="30" t="s">
        <v>87</v>
      </c>
      <c r="G79" s="136" t="s">
        <v>2131</v>
      </c>
      <c r="H79" s="136" t="s">
        <v>1600</v>
      </c>
      <c r="I79" s="136" t="s">
        <v>681</v>
      </c>
      <c r="J79" s="136" t="s">
        <v>681</v>
      </c>
      <c r="K79" s="136" t="s">
        <v>1654</v>
      </c>
      <c r="L79" s="136" t="s">
        <v>2127</v>
      </c>
      <c r="M79" s="136" t="s">
        <v>87</v>
      </c>
      <c r="P79" s="136" t="s">
        <v>95</v>
      </c>
      <c r="Q79" s="27" t="s">
        <v>2048</v>
      </c>
      <c r="R79" s="136" t="s">
        <v>2142</v>
      </c>
      <c r="S79" s="136" t="s">
        <v>2027</v>
      </c>
      <c r="T79" s="136" t="s">
        <v>1621</v>
      </c>
      <c r="U79" s="27" t="s">
        <v>2140</v>
      </c>
      <c r="V79" s="158">
        <v>10</v>
      </c>
      <c r="W79" s="27"/>
      <c r="X79" s="27" t="s">
        <v>280</v>
      </c>
      <c r="Y79" s="136" t="s">
        <v>538</v>
      </c>
      <c r="Z79" s="136">
        <v>2</v>
      </c>
      <c r="AA79" s="136" t="s">
        <v>2141</v>
      </c>
      <c r="AC79" s="136" t="s">
        <v>1667</v>
      </c>
      <c r="AD79" s="156">
        <v>15.51</v>
      </c>
      <c r="AE79" s="136">
        <v>6.09</v>
      </c>
      <c r="AH79" s="136" t="s">
        <v>1670</v>
      </c>
    </row>
    <row r="80" spans="1:34" ht="300" hidden="1">
      <c r="A80" s="27" t="s">
        <v>152</v>
      </c>
      <c r="B80" s="28">
        <v>2021</v>
      </c>
      <c r="C80" s="28" t="s">
        <v>153</v>
      </c>
      <c r="D80" s="28" t="s">
        <v>2034</v>
      </c>
      <c r="E80" s="27" t="s">
        <v>1657</v>
      </c>
      <c r="F80" s="30" t="s">
        <v>87</v>
      </c>
      <c r="G80" s="136" t="s">
        <v>2131</v>
      </c>
      <c r="H80" s="136" t="s">
        <v>1600</v>
      </c>
      <c r="I80" s="136" t="s">
        <v>681</v>
      </c>
      <c r="J80" s="136" t="s">
        <v>681</v>
      </c>
      <c r="K80" s="136" t="s">
        <v>1655</v>
      </c>
      <c r="L80" s="136" t="s">
        <v>2127</v>
      </c>
      <c r="M80" s="136" t="s">
        <v>87</v>
      </c>
      <c r="P80" s="136" t="s">
        <v>95</v>
      </c>
      <c r="Q80" s="27" t="s">
        <v>2048</v>
      </c>
      <c r="R80" s="136" t="s">
        <v>2142</v>
      </c>
      <c r="S80" s="136" t="s">
        <v>2027</v>
      </c>
      <c r="T80" s="136" t="s">
        <v>1621</v>
      </c>
      <c r="U80" s="27" t="s">
        <v>2140</v>
      </c>
      <c r="V80" s="158">
        <v>10</v>
      </c>
      <c r="W80" s="27"/>
      <c r="X80" s="27" t="s">
        <v>280</v>
      </c>
      <c r="Y80" s="136" t="s">
        <v>538</v>
      </c>
      <c r="Z80" s="136">
        <v>2</v>
      </c>
      <c r="AA80" s="136" t="s">
        <v>2141</v>
      </c>
      <c r="AC80" s="136" t="s">
        <v>1668</v>
      </c>
      <c r="AD80" s="156">
        <v>19.82</v>
      </c>
      <c r="AE80" s="136">
        <v>6.09</v>
      </c>
      <c r="AH80" s="136" t="s">
        <v>1670</v>
      </c>
    </row>
    <row r="81" spans="1:35" ht="300" hidden="1">
      <c r="A81" s="27" t="s">
        <v>152</v>
      </c>
      <c r="B81" s="28">
        <v>2021</v>
      </c>
      <c r="C81" s="28" t="s">
        <v>153</v>
      </c>
      <c r="D81" s="28" t="s">
        <v>2034</v>
      </c>
      <c r="E81" s="27" t="s">
        <v>1657</v>
      </c>
      <c r="F81" s="30" t="s">
        <v>87</v>
      </c>
      <c r="G81" s="136" t="s">
        <v>2131</v>
      </c>
      <c r="H81" s="136" t="s">
        <v>1600</v>
      </c>
      <c r="I81" s="136" t="s">
        <v>681</v>
      </c>
      <c r="J81" s="136" t="s">
        <v>681</v>
      </c>
      <c r="K81" s="136" t="s">
        <v>1603</v>
      </c>
      <c r="L81" s="136" t="s">
        <v>1455</v>
      </c>
      <c r="M81" s="136" t="s">
        <v>95</v>
      </c>
      <c r="P81" s="136" t="s">
        <v>95</v>
      </c>
      <c r="Q81" s="27" t="s">
        <v>2048</v>
      </c>
      <c r="R81" s="136" t="s">
        <v>2142</v>
      </c>
      <c r="S81" s="136" t="s">
        <v>2027</v>
      </c>
      <c r="T81" s="136" t="s">
        <v>1621</v>
      </c>
      <c r="U81" s="27" t="s">
        <v>2140</v>
      </c>
      <c r="V81" s="158">
        <v>10</v>
      </c>
      <c r="W81" s="27"/>
      <c r="X81" s="27" t="s">
        <v>280</v>
      </c>
      <c r="Y81" s="136" t="s">
        <v>538</v>
      </c>
      <c r="Z81" s="136">
        <v>2</v>
      </c>
      <c r="AA81" s="136" t="s">
        <v>2141</v>
      </c>
      <c r="AC81" s="136" t="s">
        <v>1669</v>
      </c>
      <c r="AD81" s="156">
        <v>0.52</v>
      </c>
      <c r="AH81" s="136" t="s">
        <v>1670</v>
      </c>
    </row>
    <row r="82" spans="1:35" ht="300" hidden="1">
      <c r="A82" s="27" t="s">
        <v>152</v>
      </c>
      <c r="B82" s="28">
        <v>2021</v>
      </c>
      <c r="C82" s="28" t="s">
        <v>153</v>
      </c>
      <c r="D82" s="28" t="s">
        <v>2034</v>
      </c>
      <c r="E82" s="27" t="s">
        <v>1657</v>
      </c>
      <c r="F82" s="30" t="s">
        <v>87</v>
      </c>
      <c r="G82" s="136" t="s">
        <v>2131</v>
      </c>
      <c r="H82" s="136" t="s">
        <v>1600</v>
      </c>
      <c r="I82" s="136" t="s">
        <v>681</v>
      </c>
      <c r="J82" s="136" t="s">
        <v>681</v>
      </c>
      <c r="K82" s="136" t="s">
        <v>1656</v>
      </c>
      <c r="L82" s="136" t="s">
        <v>427</v>
      </c>
      <c r="M82" s="136" t="s">
        <v>95</v>
      </c>
      <c r="P82" s="136" t="s">
        <v>95</v>
      </c>
      <c r="Q82" s="27" t="s">
        <v>2048</v>
      </c>
      <c r="R82" s="136" t="s">
        <v>2142</v>
      </c>
      <c r="S82" s="136" t="s">
        <v>2027</v>
      </c>
      <c r="T82" s="136" t="s">
        <v>1621</v>
      </c>
      <c r="U82" s="27" t="s">
        <v>2140</v>
      </c>
      <c r="V82" s="158">
        <v>10</v>
      </c>
      <c r="W82" s="27"/>
      <c r="X82" s="27" t="s">
        <v>280</v>
      </c>
      <c r="Y82" s="136" t="s">
        <v>538</v>
      </c>
      <c r="Z82" s="136">
        <v>2</v>
      </c>
      <c r="AA82" s="136" t="s">
        <v>2141</v>
      </c>
      <c r="AC82" s="136" t="s">
        <v>1662</v>
      </c>
      <c r="AD82" s="156" t="s">
        <v>2064</v>
      </c>
      <c r="AH82" s="136" t="s">
        <v>1670</v>
      </c>
    </row>
    <row r="83" spans="1:35" ht="225" hidden="1">
      <c r="A83" s="27" t="s">
        <v>152</v>
      </c>
      <c r="B83" s="28">
        <v>2021</v>
      </c>
      <c r="C83" s="28" t="s">
        <v>153</v>
      </c>
      <c r="D83" s="28" t="s">
        <v>2034</v>
      </c>
      <c r="E83" s="27" t="s">
        <v>377</v>
      </c>
      <c r="F83" s="30" t="s">
        <v>87</v>
      </c>
      <c r="G83" s="136" t="s">
        <v>2131</v>
      </c>
      <c r="H83" s="136" t="s">
        <v>1600</v>
      </c>
      <c r="I83" s="136" t="s">
        <v>681</v>
      </c>
      <c r="J83" s="136" t="s">
        <v>681</v>
      </c>
      <c r="K83" s="136" t="s">
        <v>1654</v>
      </c>
      <c r="L83" s="136" t="s">
        <v>2127</v>
      </c>
      <c r="M83" s="136" t="s">
        <v>87</v>
      </c>
      <c r="P83" s="136" t="s">
        <v>95</v>
      </c>
      <c r="Q83" s="27" t="s">
        <v>2048</v>
      </c>
      <c r="R83" s="136" t="s">
        <v>2139</v>
      </c>
      <c r="S83" s="136" t="s">
        <v>2028</v>
      </c>
      <c r="T83" s="136" t="s">
        <v>1621</v>
      </c>
      <c r="U83" s="27" t="s">
        <v>2140</v>
      </c>
      <c r="V83" s="158">
        <v>10</v>
      </c>
      <c r="W83" s="27"/>
      <c r="X83" s="27" t="s">
        <v>280</v>
      </c>
      <c r="Y83" s="136" t="s">
        <v>538</v>
      </c>
      <c r="Z83" s="136">
        <v>2</v>
      </c>
      <c r="AA83" s="136" t="s">
        <v>2141</v>
      </c>
      <c r="AC83" s="136" t="s">
        <v>1663</v>
      </c>
      <c r="AD83" s="156">
        <v>0.33</v>
      </c>
      <c r="AE83" s="136">
        <v>0.03</v>
      </c>
      <c r="AH83" s="136" t="s">
        <v>1670</v>
      </c>
    </row>
    <row r="84" spans="1:35" ht="225" hidden="1">
      <c r="A84" s="27" t="s">
        <v>152</v>
      </c>
      <c r="B84" s="28">
        <v>2021</v>
      </c>
      <c r="C84" s="28" t="s">
        <v>153</v>
      </c>
      <c r="D84" s="28" t="s">
        <v>2034</v>
      </c>
      <c r="E84" s="27" t="s">
        <v>377</v>
      </c>
      <c r="F84" s="30" t="s">
        <v>87</v>
      </c>
      <c r="G84" s="136" t="s">
        <v>2131</v>
      </c>
      <c r="H84" s="136" t="s">
        <v>1600</v>
      </c>
      <c r="I84" s="136" t="s">
        <v>681</v>
      </c>
      <c r="J84" s="136" t="s">
        <v>681</v>
      </c>
      <c r="K84" s="136" t="s">
        <v>1655</v>
      </c>
      <c r="L84" s="136" t="s">
        <v>2127</v>
      </c>
      <c r="M84" s="136" t="s">
        <v>87</v>
      </c>
      <c r="P84" s="136" t="s">
        <v>95</v>
      </c>
      <c r="Q84" s="27" t="s">
        <v>2048</v>
      </c>
      <c r="R84" s="136" t="s">
        <v>2139</v>
      </c>
      <c r="S84" s="136" t="s">
        <v>2028</v>
      </c>
      <c r="T84" s="136" t="s">
        <v>1621</v>
      </c>
      <c r="U84" s="27" t="s">
        <v>2140</v>
      </c>
      <c r="V84" s="158">
        <v>10</v>
      </c>
      <c r="W84" s="27"/>
      <c r="X84" s="27" t="s">
        <v>280</v>
      </c>
      <c r="Y84" s="136" t="s">
        <v>538</v>
      </c>
      <c r="Z84" s="136">
        <v>2</v>
      </c>
      <c r="AA84" s="136" t="s">
        <v>2141</v>
      </c>
      <c r="AC84" s="136" t="s">
        <v>1664</v>
      </c>
      <c r="AD84" s="156">
        <v>5.95</v>
      </c>
      <c r="AE84" s="136">
        <v>2.0499999999999998</v>
      </c>
      <c r="AH84" s="136" t="s">
        <v>1670</v>
      </c>
    </row>
    <row r="85" spans="1:35" ht="225" hidden="1">
      <c r="A85" s="27" t="s">
        <v>152</v>
      </c>
      <c r="B85" s="28">
        <v>2021</v>
      </c>
      <c r="C85" s="28" t="s">
        <v>153</v>
      </c>
      <c r="D85" s="28" t="s">
        <v>2034</v>
      </c>
      <c r="E85" s="27" t="s">
        <v>377</v>
      </c>
      <c r="F85" s="30" t="s">
        <v>87</v>
      </c>
      <c r="G85" s="136" t="s">
        <v>2131</v>
      </c>
      <c r="H85" s="136" t="s">
        <v>1600</v>
      </c>
      <c r="I85" s="136" t="s">
        <v>681</v>
      </c>
      <c r="J85" s="136" t="s">
        <v>681</v>
      </c>
      <c r="K85" s="136" t="s">
        <v>1603</v>
      </c>
      <c r="L85" s="136" t="s">
        <v>1455</v>
      </c>
      <c r="M85" s="136" t="s">
        <v>95</v>
      </c>
      <c r="P85" s="136" t="s">
        <v>95</v>
      </c>
      <c r="Q85" s="27" t="s">
        <v>2048</v>
      </c>
      <c r="R85" s="136" t="s">
        <v>2139</v>
      </c>
      <c r="S85" s="136" t="s">
        <v>2028</v>
      </c>
      <c r="T85" s="136" t="s">
        <v>1621</v>
      </c>
      <c r="U85" s="27" t="s">
        <v>2140</v>
      </c>
      <c r="V85" s="158">
        <v>10</v>
      </c>
      <c r="W85" s="27"/>
      <c r="X85" s="27" t="s">
        <v>280</v>
      </c>
      <c r="Y85" s="136" t="s">
        <v>538</v>
      </c>
      <c r="Z85" s="136">
        <v>2</v>
      </c>
      <c r="AA85" s="136" t="s">
        <v>2141</v>
      </c>
      <c r="AC85" s="136" t="s">
        <v>1665</v>
      </c>
      <c r="AD85" s="156">
        <v>9.19</v>
      </c>
      <c r="AE85" s="136">
        <v>0.68</v>
      </c>
      <c r="AH85" s="136" t="s">
        <v>1670</v>
      </c>
    </row>
    <row r="86" spans="1:35" ht="225" hidden="1">
      <c r="A86" s="27" t="s">
        <v>152</v>
      </c>
      <c r="B86" s="28">
        <v>2021</v>
      </c>
      <c r="C86" s="28" t="s">
        <v>153</v>
      </c>
      <c r="D86" s="28" t="s">
        <v>2034</v>
      </c>
      <c r="E86" s="27" t="s">
        <v>377</v>
      </c>
      <c r="F86" s="30" t="s">
        <v>87</v>
      </c>
      <c r="G86" s="136" t="s">
        <v>2131</v>
      </c>
      <c r="H86" s="136" t="s">
        <v>1600</v>
      </c>
      <c r="I86" s="136" t="s">
        <v>681</v>
      </c>
      <c r="J86" s="136" t="s">
        <v>681</v>
      </c>
      <c r="K86" s="136" t="s">
        <v>1656</v>
      </c>
      <c r="L86" s="136" t="s">
        <v>427</v>
      </c>
      <c r="M86" s="136" t="s">
        <v>95</v>
      </c>
      <c r="P86" s="136" t="s">
        <v>95</v>
      </c>
      <c r="Q86" s="27" t="s">
        <v>2048</v>
      </c>
      <c r="R86" s="136" t="s">
        <v>2139</v>
      </c>
      <c r="S86" s="136" t="s">
        <v>2028</v>
      </c>
      <c r="T86" s="136" t="s">
        <v>1621</v>
      </c>
      <c r="U86" s="27" t="s">
        <v>2140</v>
      </c>
      <c r="V86" s="158">
        <v>10</v>
      </c>
      <c r="W86" s="27"/>
      <c r="X86" s="27" t="s">
        <v>280</v>
      </c>
      <c r="Y86" s="136" t="s">
        <v>538</v>
      </c>
      <c r="Z86" s="136">
        <v>2</v>
      </c>
      <c r="AA86" s="136" t="s">
        <v>2141</v>
      </c>
      <c r="AC86" s="136" t="s">
        <v>1662</v>
      </c>
      <c r="AD86" s="156" t="s">
        <v>2064</v>
      </c>
      <c r="AH86" s="136" t="s">
        <v>1670</v>
      </c>
    </row>
    <row r="87" spans="1:35" ht="225" hidden="1">
      <c r="A87" s="73" t="s">
        <v>172</v>
      </c>
      <c r="B87" s="28">
        <v>2021</v>
      </c>
      <c r="C87" s="28" t="s">
        <v>173</v>
      </c>
      <c r="D87" s="28" t="s">
        <v>2034</v>
      </c>
      <c r="E87" s="28" t="s">
        <v>49</v>
      </c>
      <c r="F87" s="30" t="s">
        <v>95</v>
      </c>
      <c r="G87" s="27" t="s">
        <v>1683</v>
      </c>
      <c r="H87" s="136" t="s">
        <v>109</v>
      </c>
      <c r="I87" s="136" t="s">
        <v>556</v>
      </c>
      <c r="J87" s="136" t="s">
        <v>95</v>
      </c>
      <c r="K87" s="136" t="s">
        <v>1600</v>
      </c>
      <c r="L87" s="136" t="s">
        <v>681</v>
      </c>
      <c r="M87" s="136" t="s">
        <v>1615</v>
      </c>
      <c r="N87" s="27">
        <v>22.5</v>
      </c>
      <c r="O87" s="83">
        <v>0.65</v>
      </c>
      <c r="P87" s="27" t="s">
        <v>87</v>
      </c>
      <c r="Q87" s="27" t="s">
        <v>2048</v>
      </c>
      <c r="R87" s="136" t="s">
        <v>1672</v>
      </c>
      <c r="S87" s="136" t="s">
        <v>2028</v>
      </c>
      <c r="T87" s="136" t="s">
        <v>1621</v>
      </c>
      <c r="U87" s="136" t="s">
        <v>1675</v>
      </c>
      <c r="V87" s="158">
        <v>5</v>
      </c>
      <c r="W87" s="136" t="s">
        <v>2056</v>
      </c>
      <c r="X87" s="27" t="s">
        <v>286</v>
      </c>
      <c r="Y87" s="136" t="s">
        <v>1671</v>
      </c>
      <c r="Z87" s="136">
        <v>3</v>
      </c>
      <c r="AA87" s="136" t="s">
        <v>1673</v>
      </c>
      <c r="AB87" s="136" t="s">
        <v>1674</v>
      </c>
      <c r="AD87" s="156">
        <v>4.5</v>
      </c>
      <c r="AI87" s="136" t="s">
        <v>2066</v>
      </c>
    </row>
    <row r="88" spans="1:35" ht="225" hidden="1">
      <c r="A88" s="27" t="s">
        <v>172</v>
      </c>
      <c r="B88" s="28">
        <v>2021</v>
      </c>
      <c r="C88" s="28" t="s">
        <v>173</v>
      </c>
      <c r="D88" s="28" t="s">
        <v>2034</v>
      </c>
      <c r="E88" s="28" t="s">
        <v>49</v>
      </c>
      <c r="F88" s="30" t="s">
        <v>95</v>
      </c>
      <c r="G88" s="27" t="s">
        <v>1683</v>
      </c>
      <c r="H88" s="136" t="s">
        <v>2041</v>
      </c>
      <c r="I88" s="136" t="s">
        <v>1455</v>
      </c>
      <c r="J88" s="136" t="s">
        <v>95</v>
      </c>
      <c r="K88" s="136" t="s">
        <v>1600</v>
      </c>
      <c r="L88" s="136" t="s">
        <v>681</v>
      </c>
      <c r="M88" s="136" t="s">
        <v>1615</v>
      </c>
      <c r="N88" s="27">
        <v>22.5</v>
      </c>
      <c r="O88" s="83">
        <v>0.65</v>
      </c>
      <c r="P88" s="27" t="s">
        <v>87</v>
      </c>
      <c r="Q88" s="27" t="s">
        <v>2048</v>
      </c>
      <c r="R88" s="136" t="s">
        <v>1672</v>
      </c>
      <c r="S88" s="136" t="s">
        <v>2028</v>
      </c>
      <c r="T88" s="136" t="s">
        <v>1621</v>
      </c>
      <c r="U88" s="136" t="s">
        <v>1675</v>
      </c>
      <c r="V88" s="158">
        <v>5</v>
      </c>
      <c r="W88" s="136" t="s">
        <v>2056</v>
      </c>
      <c r="X88" s="27" t="s">
        <v>286</v>
      </c>
      <c r="Y88" s="136" t="s">
        <v>1671</v>
      </c>
      <c r="Z88" s="136">
        <v>3</v>
      </c>
      <c r="AA88" s="136" t="s">
        <v>1673</v>
      </c>
      <c r="AB88" s="136" t="s">
        <v>1674</v>
      </c>
      <c r="AD88" s="156">
        <v>3.3</v>
      </c>
    </row>
    <row r="89" spans="1:35" ht="225" hidden="1">
      <c r="A89" s="27" t="s">
        <v>172</v>
      </c>
      <c r="B89" s="28">
        <v>2021</v>
      </c>
      <c r="C89" s="28" t="s">
        <v>173</v>
      </c>
      <c r="D89" s="28" t="s">
        <v>2034</v>
      </c>
      <c r="E89" s="28" t="s">
        <v>49</v>
      </c>
      <c r="F89" s="30" t="s">
        <v>95</v>
      </c>
      <c r="G89" s="27" t="s">
        <v>1683</v>
      </c>
      <c r="H89" s="136" t="s">
        <v>1677</v>
      </c>
      <c r="I89" s="136" t="s">
        <v>2100</v>
      </c>
      <c r="J89" s="136" t="s">
        <v>95</v>
      </c>
      <c r="K89" s="136" t="s">
        <v>1600</v>
      </c>
      <c r="L89" s="136" t="s">
        <v>681</v>
      </c>
      <c r="M89" s="136" t="s">
        <v>1615</v>
      </c>
      <c r="N89" s="27">
        <v>22.5</v>
      </c>
      <c r="O89" s="83">
        <v>0.65</v>
      </c>
      <c r="P89" s="27" t="s">
        <v>87</v>
      </c>
      <c r="Q89" s="27" t="s">
        <v>2048</v>
      </c>
      <c r="R89" s="136" t="s">
        <v>1672</v>
      </c>
      <c r="S89" s="136" t="s">
        <v>2028</v>
      </c>
      <c r="T89" s="136" t="s">
        <v>1621</v>
      </c>
      <c r="U89" s="136" t="s">
        <v>1675</v>
      </c>
      <c r="V89" s="158">
        <v>5</v>
      </c>
      <c r="W89" s="136" t="s">
        <v>2056</v>
      </c>
      <c r="X89" s="27" t="s">
        <v>286</v>
      </c>
      <c r="Y89" s="136" t="s">
        <v>1671</v>
      </c>
      <c r="Z89" s="136">
        <v>3</v>
      </c>
      <c r="AA89" s="136" t="s">
        <v>1673</v>
      </c>
      <c r="AB89" s="136" t="s">
        <v>1674</v>
      </c>
      <c r="AD89" s="156">
        <v>8.8000000000000007</v>
      </c>
    </row>
    <row r="90" spans="1:35" ht="225" hidden="1">
      <c r="A90" s="27" t="s">
        <v>172</v>
      </c>
      <c r="B90" s="28">
        <v>2021</v>
      </c>
      <c r="C90" s="28" t="s">
        <v>173</v>
      </c>
      <c r="D90" s="28" t="s">
        <v>2034</v>
      </c>
      <c r="E90" s="28" t="s">
        <v>49</v>
      </c>
      <c r="F90" s="30" t="s">
        <v>95</v>
      </c>
      <c r="G90" s="27" t="s">
        <v>1683</v>
      </c>
      <c r="H90" s="136" t="s">
        <v>1678</v>
      </c>
      <c r="I90" s="136" t="s">
        <v>2102</v>
      </c>
      <c r="J90" s="136" t="s">
        <v>87</v>
      </c>
      <c r="K90" s="136" t="s">
        <v>1600</v>
      </c>
      <c r="L90" s="136" t="s">
        <v>681</v>
      </c>
      <c r="M90" s="136" t="s">
        <v>1615</v>
      </c>
      <c r="N90" s="27">
        <v>22.5</v>
      </c>
      <c r="O90" s="83">
        <v>0.65</v>
      </c>
      <c r="P90" s="27" t="s">
        <v>87</v>
      </c>
      <c r="Q90" s="27" t="s">
        <v>2048</v>
      </c>
      <c r="R90" s="136" t="s">
        <v>1672</v>
      </c>
      <c r="S90" s="136" t="s">
        <v>2028</v>
      </c>
      <c r="T90" s="136" t="s">
        <v>1621</v>
      </c>
      <c r="U90" s="136" t="s">
        <v>1675</v>
      </c>
      <c r="V90" s="158">
        <v>5</v>
      </c>
      <c r="W90" s="136" t="s">
        <v>2056</v>
      </c>
      <c r="X90" s="27" t="s">
        <v>286</v>
      </c>
      <c r="Y90" s="136" t="s">
        <v>1671</v>
      </c>
      <c r="Z90" s="136">
        <v>3</v>
      </c>
      <c r="AA90" s="136" t="s">
        <v>1673</v>
      </c>
      <c r="AB90" s="136" t="s">
        <v>1674</v>
      </c>
      <c r="AD90" s="156">
        <v>0.1</v>
      </c>
    </row>
    <row r="91" spans="1:35" ht="225" hidden="1">
      <c r="A91" s="27" t="s">
        <v>172</v>
      </c>
      <c r="B91" s="28">
        <v>2021</v>
      </c>
      <c r="C91" s="28" t="s">
        <v>173</v>
      </c>
      <c r="D91" s="28" t="s">
        <v>2034</v>
      </c>
      <c r="E91" s="28" t="s">
        <v>49</v>
      </c>
      <c r="F91" s="30" t="s">
        <v>95</v>
      </c>
      <c r="G91" s="27" t="s">
        <v>1683</v>
      </c>
      <c r="H91" s="136" t="s">
        <v>1679</v>
      </c>
      <c r="I91" s="136" t="s">
        <v>426</v>
      </c>
      <c r="J91" s="136" t="s">
        <v>87</v>
      </c>
      <c r="K91" s="136" t="s">
        <v>1600</v>
      </c>
      <c r="L91" s="136" t="s">
        <v>681</v>
      </c>
      <c r="M91" s="136" t="s">
        <v>1615</v>
      </c>
      <c r="N91" s="27">
        <v>22.5</v>
      </c>
      <c r="O91" s="83">
        <v>0.65</v>
      </c>
      <c r="P91" s="27" t="s">
        <v>87</v>
      </c>
      <c r="Q91" s="27" t="s">
        <v>2048</v>
      </c>
      <c r="R91" s="136" t="s">
        <v>1672</v>
      </c>
      <c r="S91" s="136" t="s">
        <v>2028</v>
      </c>
      <c r="T91" s="136" t="s">
        <v>1621</v>
      </c>
      <c r="U91" s="136" t="s">
        <v>1675</v>
      </c>
      <c r="V91" s="158">
        <v>5</v>
      </c>
      <c r="W91" s="136" t="s">
        <v>2056</v>
      </c>
      <c r="X91" s="27" t="s">
        <v>286</v>
      </c>
      <c r="Y91" s="136" t="s">
        <v>1671</v>
      </c>
      <c r="Z91" s="136">
        <v>3</v>
      </c>
      <c r="AA91" s="136" t="s">
        <v>1673</v>
      </c>
      <c r="AB91" s="136" t="s">
        <v>1674</v>
      </c>
      <c r="AD91" s="156">
        <v>0.1</v>
      </c>
    </row>
    <row r="92" spans="1:35" ht="225" hidden="1">
      <c r="A92" s="27" t="s">
        <v>172</v>
      </c>
      <c r="B92" s="28">
        <v>2021</v>
      </c>
      <c r="C92" s="28" t="s">
        <v>173</v>
      </c>
      <c r="D92" s="28" t="s">
        <v>2034</v>
      </c>
      <c r="E92" s="28" t="s">
        <v>49</v>
      </c>
      <c r="F92" s="30" t="s">
        <v>95</v>
      </c>
      <c r="G92" s="27" t="s">
        <v>1683</v>
      </c>
      <c r="H92" s="136" t="s">
        <v>1680</v>
      </c>
      <c r="I92" s="136" t="s">
        <v>556</v>
      </c>
      <c r="J92" s="136" t="s">
        <v>95</v>
      </c>
      <c r="K92" s="136" t="s">
        <v>1600</v>
      </c>
      <c r="L92" s="136" t="s">
        <v>681</v>
      </c>
      <c r="M92" s="136" t="s">
        <v>1615</v>
      </c>
      <c r="N92" s="27">
        <v>22.5</v>
      </c>
      <c r="O92" s="83">
        <v>0.65</v>
      </c>
      <c r="P92" s="27" t="s">
        <v>87</v>
      </c>
      <c r="Q92" s="27" t="s">
        <v>2048</v>
      </c>
      <c r="R92" s="136" t="s">
        <v>1672</v>
      </c>
      <c r="S92" s="136" t="s">
        <v>2028</v>
      </c>
      <c r="T92" s="136" t="s">
        <v>1621</v>
      </c>
      <c r="U92" s="136" t="s">
        <v>1675</v>
      </c>
      <c r="V92" s="158">
        <v>5</v>
      </c>
      <c r="W92" s="136" t="s">
        <v>2056</v>
      </c>
      <c r="X92" s="27" t="s">
        <v>286</v>
      </c>
      <c r="Y92" s="136" t="s">
        <v>1671</v>
      </c>
      <c r="Z92" s="136">
        <v>3</v>
      </c>
      <c r="AA92" s="136" t="s">
        <v>1673</v>
      </c>
      <c r="AB92" s="136" t="s">
        <v>1674</v>
      </c>
      <c r="AD92" s="156">
        <v>0.1</v>
      </c>
    </row>
    <row r="93" spans="1:35" ht="225" hidden="1">
      <c r="A93" s="27" t="s">
        <v>172</v>
      </c>
      <c r="B93" s="28">
        <v>2021</v>
      </c>
      <c r="C93" s="28" t="s">
        <v>173</v>
      </c>
      <c r="D93" s="28" t="s">
        <v>2034</v>
      </c>
      <c r="E93" s="28" t="s">
        <v>49</v>
      </c>
      <c r="F93" s="30" t="s">
        <v>95</v>
      </c>
      <c r="G93" s="27" t="s">
        <v>1683</v>
      </c>
      <c r="H93" s="136" t="s">
        <v>1681</v>
      </c>
      <c r="I93" s="136" t="s">
        <v>2102</v>
      </c>
      <c r="J93" s="136" t="s">
        <v>87</v>
      </c>
      <c r="K93" s="136" t="s">
        <v>1600</v>
      </c>
      <c r="L93" s="136" t="s">
        <v>681</v>
      </c>
      <c r="M93" s="136" t="s">
        <v>1615</v>
      </c>
      <c r="N93" s="27">
        <v>22.5</v>
      </c>
      <c r="O93" s="83">
        <v>0.65</v>
      </c>
      <c r="P93" s="27" t="s">
        <v>87</v>
      </c>
      <c r="Q93" s="27" t="s">
        <v>2048</v>
      </c>
      <c r="R93" s="136" t="s">
        <v>1672</v>
      </c>
      <c r="S93" s="136" t="s">
        <v>2028</v>
      </c>
      <c r="T93" s="136" t="s">
        <v>1621</v>
      </c>
      <c r="U93" s="136" t="s">
        <v>1675</v>
      </c>
      <c r="V93" s="158">
        <v>5</v>
      </c>
      <c r="W93" s="136" t="s">
        <v>2056</v>
      </c>
      <c r="X93" s="27" t="s">
        <v>286</v>
      </c>
      <c r="Y93" s="136" t="s">
        <v>1671</v>
      </c>
      <c r="Z93" s="136">
        <v>3</v>
      </c>
      <c r="AA93" s="136" t="s">
        <v>1673</v>
      </c>
      <c r="AB93" s="136" t="s">
        <v>1674</v>
      </c>
      <c r="AD93" s="156">
        <v>0.1</v>
      </c>
    </row>
    <row r="94" spans="1:35" ht="225" hidden="1">
      <c r="A94" s="27" t="s">
        <v>172</v>
      </c>
      <c r="B94" s="28">
        <v>2021</v>
      </c>
      <c r="C94" s="28" t="s">
        <v>173</v>
      </c>
      <c r="D94" s="28" t="s">
        <v>2034</v>
      </c>
      <c r="E94" s="28" t="s">
        <v>49</v>
      </c>
      <c r="F94" s="30" t="s">
        <v>95</v>
      </c>
      <c r="G94" s="27" t="s">
        <v>1683</v>
      </c>
      <c r="H94" s="136" t="s">
        <v>1682</v>
      </c>
      <c r="I94" s="136" t="s">
        <v>681</v>
      </c>
      <c r="J94" s="136" t="s">
        <v>1615</v>
      </c>
      <c r="K94" s="136" t="s">
        <v>1600</v>
      </c>
      <c r="L94" s="136" t="s">
        <v>681</v>
      </c>
      <c r="M94" s="136" t="s">
        <v>1615</v>
      </c>
      <c r="N94" s="27">
        <v>22.5</v>
      </c>
      <c r="O94" s="83">
        <v>0.65</v>
      </c>
      <c r="P94" s="27" t="s">
        <v>87</v>
      </c>
      <c r="Q94" s="27" t="s">
        <v>2048</v>
      </c>
      <c r="R94" s="136" t="s">
        <v>1672</v>
      </c>
      <c r="S94" s="136" t="s">
        <v>2028</v>
      </c>
      <c r="T94" s="136" t="s">
        <v>1621</v>
      </c>
      <c r="U94" s="136" t="s">
        <v>1675</v>
      </c>
      <c r="V94" s="158">
        <v>5</v>
      </c>
      <c r="W94" s="136" t="s">
        <v>2056</v>
      </c>
      <c r="X94" s="27" t="s">
        <v>286</v>
      </c>
      <c r="Y94" s="136" t="s">
        <v>1671</v>
      </c>
      <c r="Z94" s="136">
        <v>3</v>
      </c>
      <c r="AA94" s="136" t="s">
        <v>1673</v>
      </c>
      <c r="AB94" s="136" t="s">
        <v>1674</v>
      </c>
      <c r="AD94" s="156">
        <v>0.1</v>
      </c>
    </row>
    <row r="95" spans="1:35" ht="225" hidden="1">
      <c r="A95" s="27" t="s">
        <v>172</v>
      </c>
      <c r="B95" s="28">
        <v>2021</v>
      </c>
      <c r="C95" s="28" t="s">
        <v>173</v>
      </c>
      <c r="D95" s="28" t="s">
        <v>2034</v>
      </c>
      <c r="E95" s="28" t="s">
        <v>49</v>
      </c>
      <c r="F95" s="30" t="s">
        <v>95</v>
      </c>
      <c r="G95" s="27" t="s">
        <v>282</v>
      </c>
      <c r="H95" s="136" t="s">
        <v>109</v>
      </c>
      <c r="I95" s="136" t="s">
        <v>556</v>
      </c>
      <c r="J95" s="136" t="s">
        <v>95</v>
      </c>
      <c r="K95" s="136" t="s">
        <v>1600</v>
      </c>
      <c r="L95" s="136" t="s">
        <v>681</v>
      </c>
      <c r="M95" s="136" t="s">
        <v>1615</v>
      </c>
      <c r="N95" s="27">
        <v>22.5</v>
      </c>
      <c r="O95" s="83">
        <v>0.65</v>
      </c>
      <c r="P95" s="27" t="s">
        <v>87</v>
      </c>
      <c r="Q95" s="27" t="s">
        <v>2048</v>
      </c>
      <c r="R95" s="136" t="s">
        <v>1672</v>
      </c>
      <c r="S95" s="136" t="s">
        <v>2028</v>
      </c>
      <c r="T95" s="136" t="s">
        <v>1617</v>
      </c>
      <c r="U95" s="136" t="s">
        <v>1676</v>
      </c>
      <c r="V95" s="158">
        <v>5</v>
      </c>
      <c r="W95" s="136" t="s">
        <v>2056</v>
      </c>
      <c r="X95" s="27" t="s">
        <v>286</v>
      </c>
      <c r="Y95" s="136" t="s">
        <v>1671</v>
      </c>
      <c r="Z95" s="136">
        <v>3</v>
      </c>
      <c r="AA95" s="136" t="s">
        <v>1673</v>
      </c>
      <c r="AB95" s="136" t="s">
        <v>1674</v>
      </c>
      <c r="AC95" s="138">
        <v>0.126</v>
      </c>
      <c r="AD95" s="156">
        <v>12.6</v>
      </c>
      <c r="AE95" s="138"/>
    </row>
    <row r="96" spans="1:35" ht="225" hidden="1">
      <c r="A96" s="27" t="s">
        <v>172</v>
      </c>
      <c r="B96" s="28">
        <v>2021</v>
      </c>
      <c r="C96" s="28" t="s">
        <v>173</v>
      </c>
      <c r="D96" s="28" t="s">
        <v>2034</v>
      </c>
      <c r="E96" s="28" t="s">
        <v>49</v>
      </c>
      <c r="F96" s="30" t="s">
        <v>95</v>
      </c>
      <c r="G96" s="27" t="s">
        <v>282</v>
      </c>
      <c r="H96" s="136" t="s">
        <v>2041</v>
      </c>
      <c r="I96" s="136" t="s">
        <v>1455</v>
      </c>
      <c r="J96" s="136" t="s">
        <v>95</v>
      </c>
      <c r="K96" s="136" t="s">
        <v>1600</v>
      </c>
      <c r="L96" s="136" t="s">
        <v>681</v>
      </c>
      <c r="M96" s="136" t="s">
        <v>1615</v>
      </c>
      <c r="N96" s="27">
        <v>22.5</v>
      </c>
      <c r="O96" s="83">
        <v>0.65</v>
      </c>
      <c r="P96" s="27" t="s">
        <v>87</v>
      </c>
      <c r="Q96" s="27" t="s">
        <v>2048</v>
      </c>
      <c r="R96" s="136" t="s">
        <v>1672</v>
      </c>
      <c r="S96" s="136" t="s">
        <v>2028</v>
      </c>
      <c r="T96" s="136" t="s">
        <v>1617</v>
      </c>
      <c r="U96" s="136" t="s">
        <v>1676</v>
      </c>
      <c r="V96" s="158">
        <v>5</v>
      </c>
      <c r="W96" s="136" t="s">
        <v>2056</v>
      </c>
      <c r="X96" s="27" t="s">
        <v>286</v>
      </c>
      <c r="Y96" s="136" t="s">
        <v>1671</v>
      </c>
      <c r="Z96" s="136">
        <v>3</v>
      </c>
      <c r="AA96" s="136" t="s">
        <v>1673</v>
      </c>
      <c r="AB96" s="136" t="s">
        <v>1674</v>
      </c>
      <c r="AC96" s="138">
        <v>0.151</v>
      </c>
      <c r="AD96" s="156">
        <v>15.1</v>
      </c>
      <c r="AE96" s="138"/>
    </row>
    <row r="97" spans="1:31" ht="225" hidden="1">
      <c r="A97" s="27" t="s">
        <v>172</v>
      </c>
      <c r="B97" s="28">
        <v>2021</v>
      </c>
      <c r="C97" s="28" t="s">
        <v>173</v>
      </c>
      <c r="D97" s="28" t="s">
        <v>2034</v>
      </c>
      <c r="E97" s="28" t="s">
        <v>49</v>
      </c>
      <c r="F97" s="30" t="s">
        <v>95</v>
      </c>
      <c r="G97" s="27" t="s">
        <v>282</v>
      </c>
      <c r="H97" s="136" t="s">
        <v>1677</v>
      </c>
      <c r="I97" s="136" t="s">
        <v>2100</v>
      </c>
      <c r="J97" s="136" t="s">
        <v>95</v>
      </c>
      <c r="K97" s="136" t="s">
        <v>1600</v>
      </c>
      <c r="L97" s="136" t="s">
        <v>681</v>
      </c>
      <c r="M97" s="136" t="s">
        <v>1615</v>
      </c>
      <c r="N97" s="27">
        <v>22.5</v>
      </c>
      <c r="O97" s="83">
        <v>0.65</v>
      </c>
      <c r="P97" s="27" t="s">
        <v>87</v>
      </c>
      <c r="Q97" s="27" t="s">
        <v>2048</v>
      </c>
      <c r="R97" s="136" t="s">
        <v>1672</v>
      </c>
      <c r="S97" s="136" t="s">
        <v>2028</v>
      </c>
      <c r="T97" s="136" t="s">
        <v>1617</v>
      </c>
      <c r="U97" s="136" t="s">
        <v>1676</v>
      </c>
      <c r="V97" s="158">
        <v>5</v>
      </c>
      <c r="W97" s="136" t="s">
        <v>2056</v>
      </c>
      <c r="X97" s="27" t="s">
        <v>286</v>
      </c>
      <c r="Y97" s="136" t="s">
        <v>1671</v>
      </c>
      <c r="Z97" s="136">
        <v>3</v>
      </c>
      <c r="AA97" s="136" t="s">
        <v>1673</v>
      </c>
      <c r="AB97" s="136" t="s">
        <v>1674</v>
      </c>
      <c r="AD97" s="156">
        <v>13.5</v>
      </c>
    </row>
    <row r="98" spans="1:31" ht="225" hidden="1">
      <c r="A98" s="27" t="s">
        <v>172</v>
      </c>
      <c r="B98" s="28">
        <v>2021</v>
      </c>
      <c r="C98" s="28" t="s">
        <v>173</v>
      </c>
      <c r="D98" s="28" t="s">
        <v>2034</v>
      </c>
      <c r="E98" s="28" t="s">
        <v>49</v>
      </c>
      <c r="F98" s="30" t="s">
        <v>95</v>
      </c>
      <c r="G98" s="27" t="s">
        <v>282</v>
      </c>
      <c r="H98" s="136" t="s">
        <v>1678</v>
      </c>
      <c r="I98" s="136" t="s">
        <v>2102</v>
      </c>
      <c r="J98" s="136" t="s">
        <v>87</v>
      </c>
      <c r="K98" s="136" t="s">
        <v>1600</v>
      </c>
      <c r="L98" s="136" t="s">
        <v>681</v>
      </c>
      <c r="M98" s="136" t="s">
        <v>1615</v>
      </c>
      <c r="N98" s="27">
        <v>22.5</v>
      </c>
      <c r="O98" s="83">
        <v>0.65</v>
      </c>
      <c r="P98" s="27" t="s">
        <v>87</v>
      </c>
      <c r="Q98" s="27" t="s">
        <v>2048</v>
      </c>
      <c r="R98" s="136" t="s">
        <v>1672</v>
      </c>
      <c r="S98" s="136" t="s">
        <v>2028</v>
      </c>
      <c r="T98" s="136" t="s">
        <v>1617</v>
      </c>
      <c r="U98" s="136" t="s">
        <v>1676</v>
      </c>
      <c r="V98" s="158">
        <v>5</v>
      </c>
      <c r="W98" s="136" t="s">
        <v>2056</v>
      </c>
      <c r="X98" s="27" t="s">
        <v>286</v>
      </c>
      <c r="Y98" s="136" t="s">
        <v>1671</v>
      </c>
      <c r="Z98" s="136">
        <v>3</v>
      </c>
      <c r="AA98" s="136" t="s">
        <v>1673</v>
      </c>
      <c r="AB98" s="136" t="s">
        <v>1674</v>
      </c>
      <c r="AD98" s="156">
        <v>0.1</v>
      </c>
    </row>
    <row r="99" spans="1:31" ht="225" hidden="1">
      <c r="A99" s="27" t="s">
        <v>172</v>
      </c>
      <c r="B99" s="28">
        <v>2021</v>
      </c>
      <c r="C99" s="28" t="s">
        <v>173</v>
      </c>
      <c r="D99" s="28" t="s">
        <v>2034</v>
      </c>
      <c r="E99" s="28" t="s">
        <v>49</v>
      </c>
      <c r="F99" s="30" t="s">
        <v>95</v>
      </c>
      <c r="G99" s="27" t="s">
        <v>282</v>
      </c>
      <c r="H99" s="136" t="s">
        <v>1679</v>
      </c>
      <c r="I99" s="136" t="s">
        <v>426</v>
      </c>
      <c r="J99" s="136" t="s">
        <v>87</v>
      </c>
      <c r="K99" s="136" t="s">
        <v>1600</v>
      </c>
      <c r="L99" s="136" t="s">
        <v>681</v>
      </c>
      <c r="M99" s="136" t="s">
        <v>1615</v>
      </c>
      <c r="N99" s="27">
        <v>22.5</v>
      </c>
      <c r="O99" s="83">
        <v>0.65</v>
      </c>
      <c r="P99" s="27" t="s">
        <v>87</v>
      </c>
      <c r="Q99" s="27" t="s">
        <v>2048</v>
      </c>
      <c r="R99" s="136" t="s">
        <v>1672</v>
      </c>
      <c r="S99" s="136" t="s">
        <v>2028</v>
      </c>
      <c r="T99" s="136" t="s">
        <v>1617</v>
      </c>
      <c r="U99" s="136" t="s">
        <v>1676</v>
      </c>
      <c r="V99" s="158">
        <v>5</v>
      </c>
      <c r="W99" s="136" t="s">
        <v>2056</v>
      </c>
      <c r="X99" s="27" t="s">
        <v>286</v>
      </c>
      <c r="Y99" s="136" t="s">
        <v>1671</v>
      </c>
      <c r="Z99" s="136">
        <v>3</v>
      </c>
      <c r="AA99" s="136" t="s">
        <v>1673</v>
      </c>
      <c r="AB99" s="136" t="s">
        <v>1674</v>
      </c>
      <c r="AD99" s="156">
        <v>1.5</v>
      </c>
    </row>
    <row r="100" spans="1:31" ht="225" hidden="1">
      <c r="A100" s="27" t="s">
        <v>172</v>
      </c>
      <c r="B100" s="28">
        <v>2021</v>
      </c>
      <c r="C100" s="28" t="s">
        <v>173</v>
      </c>
      <c r="D100" s="28" t="s">
        <v>2034</v>
      </c>
      <c r="E100" s="28" t="s">
        <v>49</v>
      </c>
      <c r="F100" s="30" t="s">
        <v>95</v>
      </c>
      <c r="G100" s="27" t="s">
        <v>282</v>
      </c>
      <c r="H100" s="136" t="s">
        <v>1680</v>
      </c>
      <c r="I100" s="136" t="s">
        <v>556</v>
      </c>
      <c r="J100" s="136" t="s">
        <v>95</v>
      </c>
      <c r="K100" s="136" t="s">
        <v>1600</v>
      </c>
      <c r="L100" s="136" t="s">
        <v>681</v>
      </c>
      <c r="M100" s="136" t="s">
        <v>1615</v>
      </c>
      <c r="N100" s="27">
        <v>22.5</v>
      </c>
      <c r="O100" s="83">
        <v>0.65</v>
      </c>
      <c r="P100" s="27" t="s">
        <v>87</v>
      </c>
      <c r="Q100" s="27" t="s">
        <v>2048</v>
      </c>
      <c r="R100" s="136" t="s">
        <v>1672</v>
      </c>
      <c r="S100" s="136" t="s">
        <v>2028</v>
      </c>
      <c r="T100" s="136" t="s">
        <v>1617</v>
      </c>
      <c r="U100" s="136" t="s">
        <v>1676</v>
      </c>
      <c r="V100" s="158">
        <v>5</v>
      </c>
      <c r="W100" s="136" t="s">
        <v>2056</v>
      </c>
      <c r="X100" s="27" t="s">
        <v>286</v>
      </c>
      <c r="Y100" s="136" t="s">
        <v>1671</v>
      </c>
      <c r="Z100" s="136">
        <v>3</v>
      </c>
      <c r="AA100" s="136" t="s">
        <v>1673</v>
      </c>
      <c r="AB100" s="136" t="s">
        <v>1674</v>
      </c>
      <c r="AD100" s="156">
        <v>0.2</v>
      </c>
    </row>
    <row r="101" spans="1:31" ht="225" hidden="1">
      <c r="A101" s="27" t="s">
        <v>172</v>
      </c>
      <c r="B101" s="28">
        <v>2021</v>
      </c>
      <c r="C101" s="28" t="s">
        <v>173</v>
      </c>
      <c r="D101" s="28" t="s">
        <v>2034</v>
      </c>
      <c r="E101" s="28" t="s">
        <v>49</v>
      </c>
      <c r="F101" s="30" t="s">
        <v>95</v>
      </c>
      <c r="G101" s="27" t="s">
        <v>282</v>
      </c>
      <c r="H101" s="136" t="s">
        <v>1681</v>
      </c>
      <c r="I101" s="136" t="s">
        <v>2102</v>
      </c>
      <c r="J101" s="136" t="s">
        <v>87</v>
      </c>
      <c r="K101" s="136" t="s">
        <v>1600</v>
      </c>
      <c r="L101" s="136" t="s">
        <v>681</v>
      </c>
      <c r="M101" s="136" t="s">
        <v>1615</v>
      </c>
      <c r="N101" s="27">
        <v>22.5</v>
      </c>
      <c r="O101" s="83">
        <v>0.65</v>
      </c>
      <c r="P101" s="27" t="s">
        <v>87</v>
      </c>
      <c r="Q101" s="27" t="s">
        <v>2048</v>
      </c>
      <c r="R101" s="136" t="s">
        <v>1672</v>
      </c>
      <c r="S101" s="136" t="s">
        <v>2028</v>
      </c>
      <c r="T101" s="136" t="s">
        <v>1617</v>
      </c>
      <c r="U101" s="136" t="s">
        <v>1676</v>
      </c>
      <c r="V101" s="158">
        <v>5</v>
      </c>
      <c r="W101" s="136" t="s">
        <v>2056</v>
      </c>
      <c r="X101" s="27" t="s">
        <v>286</v>
      </c>
      <c r="Y101" s="136" t="s">
        <v>1671</v>
      </c>
      <c r="Z101" s="136">
        <v>3</v>
      </c>
      <c r="AA101" s="136" t="s">
        <v>1673</v>
      </c>
      <c r="AB101" s="136" t="s">
        <v>1674</v>
      </c>
      <c r="AD101" s="156">
        <v>16.2</v>
      </c>
    </row>
    <row r="102" spans="1:31" ht="225" hidden="1">
      <c r="A102" s="27" t="s">
        <v>172</v>
      </c>
      <c r="B102" s="28">
        <v>2021</v>
      </c>
      <c r="C102" s="28" t="s">
        <v>173</v>
      </c>
      <c r="D102" s="28" t="s">
        <v>2034</v>
      </c>
      <c r="E102" s="28" t="s">
        <v>49</v>
      </c>
      <c r="F102" s="30" t="s">
        <v>95</v>
      </c>
      <c r="G102" s="27" t="s">
        <v>282</v>
      </c>
      <c r="H102" s="136" t="s">
        <v>1682</v>
      </c>
      <c r="I102" s="136" t="s">
        <v>681</v>
      </c>
      <c r="J102" s="136" t="s">
        <v>1615</v>
      </c>
      <c r="K102" s="136" t="s">
        <v>1600</v>
      </c>
      <c r="L102" s="136" t="s">
        <v>681</v>
      </c>
      <c r="M102" s="136" t="s">
        <v>1615</v>
      </c>
      <c r="N102" s="27">
        <v>22.5</v>
      </c>
      <c r="O102" s="83">
        <v>0.65</v>
      </c>
      <c r="P102" s="27" t="s">
        <v>87</v>
      </c>
      <c r="Q102" s="27" t="s">
        <v>2048</v>
      </c>
      <c r="R102" s="136" t="s">
        <v>1672</v>
      </c>
      <c r="S102" s="136" t="s">
        <v>2028</v>
      </c>
      <c r="T102" s="136" t="s">
        <v>1617</v>
      </c>
      <c r="U102" s="136" t="s">
        <v>1676</v>
      </c>
      <c r="V102" s="158">
        <v>5</v>
      </c>
      <c r="W102" s="136" t="s">
        <v>2056</v>
      </c>
      <c r="X102" s="27" t="s">
        <v>286</v>
      </c>
      <c r="Y102" s="136" t="s">
        <v>1671</v>
      </c>
      <c r="Z102" s="136">
        <v>3</v>
      </c>
      <c r="AA102" s="136" t="s">
        <v>1673</v>
      </c>
      <c r="AB102" s="136" t="s">
        <v>1674</v>
      </c>
      <c r="AD102" s="156">
        <v>3.5</v>
      </c>
    </row>
    <row r="103" spans="1:31" ht="225" hidden="1">
      <c r="A103" s="27" t="s">
        <v>140</v>
      </c>
      <c r="B103" s="28">
        <v>2021</v>
      </c>
      <c r="C103" s="28" t="s">
        <v>141</v>
      </c>
      <c r="D103" s="28" t="s">
        <v>2034</v>
      </c>
      <c r="E103" s="28" t="s">
        <v>0</v>
      </c>
      <c r="F103" s="30" t="s">
        <v>95</v>
      </c>
      <c r="G103" s="136" t="s">
        <v>1637</v>
      </c>
      <c r="H103" s="136" t="s">
        <v>2041</v>
      </c>
      <c r="I103" s="136" t="s">
        <v>1455</v>
      </c>
      <c r="J103" s="136" t="s">
        <v>95</v>
      </c>
      <c r="K103" s="136" t="s">
        <v>1600</v>
      </c>
      <c r="L103" s="136" t="s">
        <v>681</v>
      </c>
      <c r="M103" s="136" t="s">
        <v>681</v>
      </c>
      <c r="N103" s="27">
        <v>21</v>
      </c>
      <c r="O103" s="163">
        <v>0.435</v>
      </c>
      <c r="P103" s="27" t="s">
        <v>87</v>
      </c>
      <c r="Q103" s="27" t="s">
        <v>2048</v>
      </c>
      <c r="R103" s="136" t="s">
        <v>1643</v>
      </c>
      <c r="S103" s="136" t="s">
        <v>2020</v>
      </c>
      <c r="T103" s="136" t="s">
        <v>1617</v>
      </c>
      <c r="V103" s="158">
        <v>10</v>
      </c>
      <c r="W103" s="136" t="s">
        <v>2060</v>
      </c>
      <c r="X103" s="27" t="s">
        <v>292</v>
      </c>
      <c r="Y103" s="136" t="s">
        <v>538</v>
      </c>
      <c r="Z103" s="136">
        <v>1</v>
      </c>
      <c r="AA103" s="136" t="s">
        <v>1687</v>
      </c>
      <c r="AB103" s="136" t="s">
        <v>1686</v>
      </c>
      <c r="AC103" s="136" t="s">
        <v>1688</v>
      </c>
      <c r="AD103" s="156">
        <v>20</v>
      </c>
      <c r="AE103" s="136">
        <v>15</v>
      </c>
    </row>
    <row r="104" spans="1:31" ht="225" hidden="1">
      <c r="A104" s="27" t="s">
        <v>140</v>
      </c>
      <c r="B104" s="28">
        <v>2021</v>
      </c>
      <c r="C104" s="28" t="s">
        <v>141</v>
      </c>
      <c r="D104" s="28" t="s">
        <v>2034</v>
      </c>
      <c r="E104" s="28" t="s">
        <v>0</v>
      </c>
      <c r="F104" s="30" t="s">
        <v>95</v>
      </c>
      <c r="G104" s="136" t="s">
        <v>1637</v>
      </c>
      <c r="H104" s="136" t="s">
        <v>294</v>
      </c>
      <c r="I104" s="136" t="s">
        <v>427</v>
      </c>
      <c r="J104" s="136" t="s">
        <v>95</v>
      </c>
      <c r="K104" s="136" t="s">
        <v>1600</v>
      </c>
      <c r="L104" s="136" t="s">
        <v>681</v>
      </c>
      <c r="M104" s="136" t="s">
        <v>681</v>
      </c>
      <c r="N104" s="27">
        <v>21</v>
      </c>
      <c r="O104" s="163">
        <v>0.435</v>
      </c>
      <c r="P104" s="27" t="s">
        <v>87</v>
      </c>
      <c r="Q104" s="27" t="s">
        <v>2048</v>
      </c>
      <c r="R104" s="136" t="s">
        <v>1643</v>
      </c>
      <c r="S104" s="136" t="s">
        <v>2020</v>
      </c>
      <c r="T104" s="136" t="s">
        <v>1617</v>
      </c>
      <c r="V104" s="158">
        <v>10</v>
      </c>
      <c r="W104" s="136" t="s">
        <v>2060</v>
      </c>
      <c r="X104" s="27" t="s">
        <v>292</v>
      </c>
      <c r="Y104" s="136" t="s">
        <v>538</v>
      </c>
      <c r="Z104" s="136">
        <v>1</v>
      </c>
      <c r="AA104" s="136" t="s">
        <v>1687</v>
      </c>
      <c r="AB104" s="136" t="s">
        <v>1686</v>
      </c>
      <c r="AC104" s="136" t="s">
        <v>1691</v>
      </c>
      <c r="AD104" s="156">
        <v>20</v>
      </c>
      <c r="AE104" s="136">
        <v>14</v>
      </c>
    </row>
    <row r="105" spans="1:31" ht="225" hidden="1">
      <c r="A105" s="27" t="s">
        <v>140</v>
      </c>
      <c r="B105" s="28">
        <v>2021</v>
      </c>
      <c r="C105" s="28" t="s">
        <v>141</v>
      </c>
      <c r="D105" s="28" t="s">
        <v>2034</v>
      </c>
      <c r="E105" s="28" t="s">
        <v>0</v>
      </c>
      <c r="F105" s="30" t="s">
        <v>95</v>
      </c>
      <c r="G105" s="136" t="s">
        <v>1637</v>
      </c>
      <c r="H105" s="136" t="s">
        <v>1679</v>
      </c>
      <c r="I105" s="136" t="s">
        <v>426</v>
      </c>
      <c r="J105" s="136" t="s">
        <v>87</v>
      </c>
      <c r="K105" s="136" t="s">
        <v>1600</v>
      </c>
      <c r="L105" s="136" t="s">
        <v>681</v>
      </c>
      <c r="M105" s="136" t="s">
        <v>681</v>
      </c>
      <c r="N105" s="27">
        <v>21</v>
      </c>
      <c r="O105" s="163">
        <v>0.435</v>
      </c>
      <c r="P105" s="27" t="s">
        <v>87</v>
      </c>
      <c r="Q105" s="27" t="s">
        <v>2048</v>
      </c>
      <c r="R105" s="136" t="s">
        <v>1643</v>
      </c>
      <c r="S105" s="136" t="s">
        <v>2020</v>
      </c>
      <c r="T105" s="136" t="s">
        <v>1617</v>
      </c>
      <c r="V105" s="158">
        <v>10</v>
      </c>
      <c r="W105" s="136" t="s">
        <v>2060</v>
      </c>
      <c r="X105" s="27" t="s">
        <v>292</v>
      </c>
      <c r="Y105" s="136" t="s">
        <v>538</v>
      </c>
      <c r="Z105" s="136">
        <v>1</v>
      </c>
      <c r="AA105" s="136" t="s">
        <v>1687</v>
      </c>
      <c r="AB105" s="136" t="s">
        <v>1686</v>
      </c>
      <c r="AC105" s="136" t="s">
        <v>1689</v>
      </c>
      <c r="AD105" s="156">
        <v>8</v>
      </c>
      <c r="AE105" s="136">
        <v>10</v>
      </c>
    </row>
    <row r="106" spans="1:31" ht="225" hidden="1">
      <c r="A106" s="27" t="s">
        <v>140</v>
      </c>
      <c r="B106" s="28">
        <v>2021</v>
      </c>
      <c r="C106" s="28" t="s">
        <v>141</v>
      </c>
      <c r="D106" s="28" t="s">
        <v>2034</v>
      </c>
      <c r="E106" s="28" t="s">
        <v>0</v>
      </c>
      <c r="F106" s="30" t="s">
        <v>95</v>
      </c>
      <c r="G106" s="136" t="s">
        <v>1637</v>
      </c>
      <c r="H106" s="136" t="s">
        <v>1600</v>
      </c>
      <c r="I106" s="136" t="s">
        <v>681</v>
      </c>
      <c r="J106" s="136" t="s">
        <v>681</v>
      </c>
      <c r="K106" s="136" t="s">
        <v>1603</v>
      </c>
      <c r="L106" s="136" t="s">
        <v>1455</v>
      </c>
      <c r="M106" s="136" t="s">
        <v>95</v>
      </c>
      <c r="N106" s="27">
        <v>21</v>
      </c>
      <c r="O106" s="163">
        <v>0.435</v>
      </c>
      <c r="P106" s="27" t="s">
        <v>87</v>
      </c>
      <c r="Q106" s="27" t="s">
        <v>2048</v>
      </c>
      <c r="R106" s="136" t="s">
        <v>1643</v>
      </c>
      <c r="S106" s="136" t="s">
        <v>2020</v>
      </c>
      <c r="T106" s="136" t="s">
        <v>1617</v>
      </c>
      <c r="V106" s="158">
        <v>10</v>
      </c>
      <c r="W106" s="136" t="s">
        <v>2060</v>
      </c>
      <c r="X106" s="27" t="s">
        <v>292</v>
      </c>
      <c r="Y106" s="136" t="s">
        <v>538</v>
      </c>
      <c r="Z106" s="136">
        <v>1</v>
      </c>
      <c r="AA106" s="136" t="s">
        <v>1687</v>
      </c>
      <c r="AB106" s="136" t="s">
        <v>1686</v>
      </c>
      <c r="AC106" s="136" t="s">
        <v>1690</v>
      </c>
      <c r="AD106" s="156">
        <v>22</v>
      </c>
      <c r="AE106" s="136">
        <v>15</v>
      </c>
    </row>
    <row r="107" spans="1:31" ht="225" hidden="1">
      <c r="A107" s="27" t="s">
        <v>140</v>
      </c>
      <c r="B107" s="28">
        <v>2021</v>
      </c>
      <c r="C107" s="28" t="s">
        <v>141</v>
      </c>
      <c r="D107" s="28" t="s">
        <v>2034</v>
      </c>
      <c r="E107" s="28" t="s">
        <v>0</v>
      </c>
      <c r="F107" s="30" t="s">
        <v>95</v>
      </c>
      <c r="G107" s="136" t="s">
        <v>1637</v>
      </c>
      <c r="H107" s="136" t="s">
        <v>1600</v>
      </c>
      <c r="I107" s="136" t="s">
        <v>681</v>
      </c>
      <c r="J107" s="136" t="s">
        <v>681</v>
      </c>
      <c r="K107" s="136" t="s">
        <v>294</v>
      </c>
      <c r="L107" s="136" t="s">
        <v>427</v>
      </c>
      <c r="M107" s="136" t="s">
        <v>95</v>
      </c>
      <c r="N107" s="27">
        <v>21</v>
      </c>
      <c r="O107" s="163">
        <v>0.435</v>
      </c>
      <c r="P107" s="27" t="s">
        <v>87</v>
      </c>
      <c r="Q107" s="27" t="s">
        <v>2048</v>
      </c>
      <c r="R107" s="136" t="s">
        <v>1643</v>
      </c>
      <c r="S107" s="136" t="s">
        <v>2020</v>
      </c>
      <c r="T107" s="136" t="s">
        <v>1617</v>
      </c>
      <c r="V107" s="158">
        <v>10</v>
      </c>
      <c r="W107" s="136" t="s">
        <v>2060</v>
      </c>
      <c r="X107" s="27" t="s">
        <v>292</v>
      </c>
      <c r="Y107" s="136" t="s">
        <v>538</v>
      </c>
      <c r="Z107" s="136">
        <v>1</v>
      </c>
      <c r="AA107" s="136" t="s">
        <v>1687</v>
      </c>
      <c r="AB107" s="136" t="s">
        <v>1686</v>
      </c>
      <c r="AC107" s="136" t="s">
        <v>1692</v>
      </c>
      <c r="AD107" s="156">
        <v>15</v>
      </c>
      <c r="AE107" s="136">
        <v>12</v>
      </c>
    </row>
    <row r="108" spans="1:31" ht="225" hidden="1">
      <c r="A108" s="27" t="s">
        <v>140</v>
      </c>
      <c r="B108" s="28">
        <v>2021</v>
      </c>
      <c r="C108" s="28" t="s">
        <v>141</v>
      </c>
      <c r="D108" s="28" t="s">
        <v>2034</v>
      </c>
      <c r="E108" s="28" t="s">
        <v>0</v>
      </c>
      <c r="F108" s="30" t="s">
        <v>95</v>
      </c>
      <c r="G108" s="136" t="s">
        <v>1637</v>
      </c>
      <c r="H108" s="136" t="s">
        <v>1600</v>
      </c>
      <c r="I108" s="136" t="s">
        <v>681</v>
      </c>
      <c r="J108" s="136" t="s">
        <v>681</v>
      </c>
      <c r="K108" s="136" t="s">
        <v>1679</v>
      </c>
      <c r="L108" s="136" t="s">
        <v>426</v>
      </c>
      <c r="M108" s="136" t="s">
        <v>87</v>
      </c>
      <c r="N108" s="27">
        <v>21</v>
      </c>
      <c r="O108" s="163">
        <v>0.435</v>
      </c>
      <c r="P108" s="27" t="s">
        <v>87</v>
      </c>
      <c r="Q108" s="27" t="s">
        <v>2048</v>
      </c>
      <c r="R108" s="136" t="s">
        <v>1643</v>
      </c>
      <c r="S108" s="136" t="s">
        <v>2020</v>
      </c>
      <c r="T108" s="136" t="s">
        <v>1617</v>
      </c>
      <c r="V108" s="158">
        <v>10</v>
      </c>
      <c r="W108" s="136" t="s">
        <v>2060</v>
      </c>
      <c r="X108" s="27" t="s">
        <v>292</v>
      </c>
      <c r="Y108" s="136" t="s">
        <v>538</v>
      </c>
      <c r="Z108" s="136">
        <v>1</v>
      </c>
      <c r="AA108" s="136" t="s">
        <v>1687</v>
      </c>
      <c r="AB108" s="136" t="s">
        <v>1686</v>
      </c>
      <c r="AC108" s="136" t="s">
        <v>1693</v>
      </c>
      <c r="AD108" s="156">
        <v>7</v>
      </c>
      <c r="AE108" s="136">
        <v>6</v>
      </c>
    </row>
    <row r="109" spans="1:31" ht="225" hidden="1">
      <c r="A109" s="27" t="s">
        <v>140</v>
      </c>
      <c r="B109" s="28">
        <v>2021</v>
      </c>
      <c r="C109" s="28" t="s">
        <v>141</v>
      </c>
      <c r="D109" s="28" t="s">
        <v>2034</v>
      </c>
      <c r="E109" s="28" t="s">
        <v>0</v>
      </c>
      <c r="F109" s="30" t="s">
        <v>95</v>
      </c>
      <c r="G109" s="136" t="s">
        <v>1637</v>
      </c>
      <c r="H109" s="136" t="s">
        <v>2041</v>
      </c>
      <c r="I109" s="136" t="s">
        <v>1455</v>
      </c>
      <c r="J109" s="136" t="s">
        <v>95</v>
      </c>
      <c r="K109" s="136" t="s">
        <v>1600</v>
      </c>
      <c r="L109" s="136" t="s">
        <v>681</v>
      </c>
      <c r="M109" s="136" t="s">
        <v>681</v>
      </c>
      <c r="N109" s="27">
        <v>21</v>
      </c>
      <c r="O109" s="163">
        <v>0.435</v>
      </c>
      <c r="P109" s="27" t="s">
        <v>87</v>
      </c>
      <c r="Q109" s="27" t="s">
        <v>2048</v>
      </c>
      <c r="R109" s="136" t="s">
        <v>1643</v>
      </c>
      <c r="S109" s="136" t="s">
        <v>2020</v>
      </c>
      <c r="T109" s="136" t="s">
        <v>1621</v>
      </c>
      <c r="V109" s="158">
        <v>10</v>
      </c>
      <c r="W109" s="136" t="s">
        <v>2060</v>
      </c>
      <c r="X109" s="27" t="s">
        <v>292</v>
      </c>
      <c r="Y109" s="136" t="s">
        <v>538</v>
      </c>
      <c r="Z109" s="136">
        <v>1</v>
      </c>
      <c r="AA109" s="136" t="s">
        <v>1687</v>
      </c>
      <c r="AB109" s="136" t="s">
        <v>1686</v>
      </c>
      <c r="AC109" s="136" t="s">
        <v>1694</v>
      </c>
      <c r="AD109" s="156">
        <v>23</v>
      </c>
      <c r="AE109" s="136">
        <v>19</v>
      </c>
    </row>
    <row r="110" spans="1:31" ht="225" hidden="1">
      <c r="A110" s="27" t="s">
        <v>140</v>
      </c>
      <c r="B110" s="28">
        <v>2021</v>
      </c>
      <c r="C110" s="28" t="s">
        <v>141</v>
      </c>
      <c r="D110" s="28" t="s">
        <v>2034</v>
      </c>
      <c r="E110" s="28" t="s">
        <v>0</v>
      </c>
      <c r="F110" s="30" t="s">
        <v>95</v>
      </c>
      <c r="G110" s="136" t="s">
        <v>1637</v>
      </c>
      <c r="H110" s="136" t="s">
        <v>294</v>
      </c>
      <c r="I110" s="136" t="s">
        <v>427</v>
      </c>
      <c r="J110" s="136" t="s">
        <v>95</v>
      </c>
      <c r="K110" s="136" t="s">
        <v>1600</v>
      </c>
      <c r="L110" s="136" t="s">
        <v>681</v>
      </c>
      <c r="M110" s="136" t="s">
        <v>681</v>
      </c>
      <c r="N110" s="27">
        <v>21</v>
      </c>
      <c r="O110" s="163">
        <v>0.435</v>
      </c>
      <c r="P110" s="27" t="s">
        <v>87</v>
      </c>
      <c r="Q110" s="27" t="s">
        <v>2048</v>
      </c>
      <c r="R110" s="136" t="s">
        <v>1643</v>
      </c>
      <c r="S110" s="136" t="s">
        <v>2020</v>
      </c>
      <c r="T110" s="136" t="s">
        <v>1621</v>
      </c>
      <c r="V110" s="158">
        <v>10</v>
      </c>
      <c r="W110" s="136" t="s">
        <v>2060</v>
      </c>
      <c r="X110" s="27" t="s">
        <v>292</v>
      </c>
      <c r="Y110" s="136" t="s">
        <v>538</v>
      </c>
      <c r="Z110" s="136">
        <v>1</v>
      </c>
      <c r="AA110" s="136" t="s">
        <v>1687</v>
      </c>
      <c r="AB110" s="136" t="s">
        <v>1686</v>
      </c>
      <c r="AC110" s="136" t="s">
        <v>1695</v>
      </c>
      <c r="AD110" s="156">
        <v>28</v>
      </c>
      <c r="AE110" s="136">
        <v>23</v>
      </c>
    </row>
    <row r="111" spans="1:31" ht="225" hidden="1">
      <c r="A111" s="27" t="s">
        <v>140</v>
      </c>
      <c r="B111" s="28">
        <v>2021</v>
      </c>
      <c r="C111" s="28" t="s">
        <v>141</v>
      </c>
      <c r="D111" s="28" t="s">
        <v>2034</v>
      </c>
      <c r="E111" s="28" t="s">
        <v>0</v>
      </c>
      <c r="F111" s="30" t="s">
        <v>95</v>
      </c>
      <c r="G111" s="136" t="s">
        <v>1637</v>
      </c>
      <c r="H111" s="136" t="s">
        <v>1679</v>
      </c>
      <c r="I111" s="136" t="s">
        <v>426</v>
      </c>
      <c r="J111" s="136" t="s">
        <v>87</v>
      </c>
      <c r="K111" s="136" t="s">
        <v>1600</v>
      </c>
      <c r="L111" s="136" t="s">
        <v>681</v>
      </c>
      <c r="M111" s="136" t="s">
        <v>681</v>
      </c>
      <c r="N111" s="27">
        <v>21</v>
      </c>
      <c r="O111" s="163">
        <v>0.435</v>
      </c>
      <c r="P111" s="27" t="s">
        <v>87</v>
      </c>
      <c r="Q111" s="27" t="s">
        <v>2048</v>
      </c>
      <c r="R111" s="136" t="s">
        <v>1643</v>
      </c>
      <c r="S111" s="136" t="s">
        <v>2020</v>
      </c>
      <c r="T111" s="136" t="s">
        <v>1621</v>
      </c>
      <c r="V111" s="158">
        <v>10</v>
      </c>
      <c r="W111" s="136" t="s">
        <v>2060</v>
      </c>
      <c r="X111" s="27" t="s">
        <v>292</v>
      </c>
      <c r="Y111" s="136" t="s">
        <v>538</v>
      </c>
      <c r="Z111" s="136">
        <v>1</v>
      </c>
      <c r="AA111" s="136" t="s">
        <v>1687</v>
      </c>
      <c r="AB111" s="136" t="s">
        <v>1686</v>
      </c>
      <c r="AC111" s="136" t="s">
        <v>1696</v>
      </c>
      <c r="AD111" s="156">
        <v>5</v>
      </c>
      <c r="AE111" s="136">
        <v>7</v>
      </c>
    </row>
    <row r="112" spans="1:31" ht="225" hidden="1">
      <c r="A112" s="27" t="s">
        <v>140</v>
      </c>
      <c r="B112" s="28">
        <v>2021</v>
      </c>
      <c r="C112" s="28" t="s">
        <v>141</v>
      </c>
      <c r="D112" s="28" t="s">
        <v>2034</v>
      </c>
      <c r="E112" s="28" t="s">
        <v>0</v>
      </c>
      <c r="F112" s="30" t="s">
        <v>95</v>
      </c>
      <c r="G112" s="136" t="s">
        <v>1637</v>
      </c>
      <c r="H112" s="136" t="s">
        <v>1600</v>
      </c>
      <c r="I112" s="136" t="s">
        <v>681</v>
      </c>
      <c r="J112" s="136" t="s">
        <v>681</v>
      </c>
      <c r="K112" s="136" t="s">
        <v>1603</v>
      </c>
      <c r="L112" s="136" t="s">
        <v>1455</v>
      </c>
      <c r="M112" s="136" t="s">
        <v>95</v>
      </c>
      <c r="N112" s="27">
        <v>21</v>
      </c>
      <c r="O112" s="163">
        <v>0.435</v>
      </c>
      <c r="P112" s="27" t="s">
        <v>87</v>
      </c>
      <c r="Q112" s="27" t="s">
        <v>2048</v>
      </c>
      <c r="R112" s="136" t="s">
        <v>1643</v>
      </c>
      <c r="S112" s="136" t="s">
        <v>2020</v>
      </c>
      <c r="T112" s="136" t="s">
        <v>1621</v>
      </c>
      <c r="V112" s="158">
        <v>10</v>
      </c>
      <c r="W112" s="136" t="s">
        <v>2060</v>
      </c>
      <c r="X112" s="27" t="s">
        <v>292</v>
      </c>
      <c r="Y112" s="136" t="s">
        <v>538</v>
      </c>
      <c r="Z112" s="136">
        <v>1</v>
      </c>
      <c r="AA112" s="136" t="s">
        <v>1687</v>
      </c>
      <c r="AB112" s="136" t="s">
        <v>1686</v>
      </c>
      <c r="AC112" s="136" t="s">
        <v>1697</v>
      </c>
      <c r="AD112" s="156">
        <v>18</v>
      </c>
      <c r="AE112" s="136">
        <v>20</v>
      </c>
    </row>
    <row r="113" spans="1:32" ht="225" hidden="1">
      <c r="A113" s="27" t="s">
        <v>140</v>
      </c>
      <c r="B113" s="28">
        <v>2021</v>
      </c>
      <c r="C113" s="28" t="s">
        <v>141</v>
      </c>
      <c r="D113" s="28" t="s">
        <v>2034</v>
      </c>
      <c r="E113" s="28" t="s">
        <v>0</v>
      </c>
      <c r="F113" s="30" t="s">
        <v>95</v>
      </c>
      <c r="G113" s="136" t="s">
        <v>1637</v>
      </c>
      <c r="H113" s="136" t="s">
        <v>1600</v>
      </c>
      <c r="I113" s="136" t="s">
        <v>681</v>
      </c>
      <c r="J113" s="136" t="s">
        <v>681</v>
      </c>
      <c r="K113" s="136" t="s">
        <v>294</v>
      </c>
      <c r="L113" s="136" t="s">
        <v>427</v>
      </c>
      <c r="M113" s="136" t="s">
        <v>95</v>
      </c>
      <c r="N113" s="27">
        <v>21</v>
      </c>
      <c r="O113" s="163">
        <v>0.435</v>
      </c>
      <c r="P113" s="27" t="s">
        <v>87</v>
      </c>
      <c r="Q113" s="27" t="s">
        <v>2048</v>
      </c>
      <c r="R113" s="136" t="s">
        <v>1643</v>
      </c>
      <c r="S113" s="136" t="s">
        <v>2020</v>
      </c>
      <c r="T113" s="136" t="s">
        <v>1621</v>
      </c>
      <c r="V113" s="158">
        <v>10</v>
      </c>
      <c r="W113" s="136" t="s">
        <v>2060</v>
      </c>
      <c r="X113" s="27" t="s">
        <v>292</v>
      </c>
      <c r="Y113" s="136" t="s">
        <v>538</v>
      </c>
      <c r="Z113" s="136">
        <v>1</v>
      </c>
      <c r="AA113" s="136" t="s">
        <v>1687</v>
      </c>
      <c r="AB113" s="136" t="s">
        <v>1686</v>
      </c>
      <c r="AC113" s="136" t="s">
        <v>1698</v>
      </c>
      <c r="AD113" s="156">
        <v>17</v>
      </c>
      <c r="AE113" s="136">
        <v>19</v>
      </c>
    </row>
    <row r="114" spans="1:32" ht="225" hidden="1">
      <c r="A114" s="27" t="s">
        <v>140</v>
      </c>
      <c r="B114" s="28">
        <v>2021</v>
      </c>
      <c r="C114" s="28" t="s">
        <v>141</v>
      </c>
      <c r="D114" s="28" t="s">
        <v>2034</v>
      </c>
      <c r="E114" s="28" t="s">
        <v>0</v>
      </c>
      <c r="F114" s="30" t="s">
        <v>95</v>
      </c>
      <c r="G114" s="136" t="s">
        <v>1637</v>
      </c>
      <c r="H114" s="136" t="s">
        <v>1600</v>
      </c>
      <c r="I114" s="136" t="s">
        <v>681</v>
      </c>
      <c r="J114" s="136" t="s">
        <v>681</v>
      </c>
      <c r="K114" s="136" t="s">
        <v>1679</v>
      </c>
      <c r="L114" s="136" t="s">
        <v>426</v>
      </c>
      <c r="M114" s="136" t="s">
        <v>87</v>
      </c>
      <c r="N114" s="27">
        <v>21</v>
      </c>
      <c r="O114" s="163">
        <v>0.435</v>
      </c>
      <c r="P114" s="27" t="s">
        <v>87</v>
      </c>
      <c r="Q114" s="27" t="s">
        <v>2048</v>
      </c>
      <c r="R114" s="136" t="s">
        <v>1643</v>
      </c>
      <c r="S114" s="136" t="s">
        <v>2020</v>
      </c>
      <c r="T114" s="136" t="s">
        <v>1621</v>
      </c>
      <c r="V114" s="158">
        <v>10</v>
      </c>
      <c r="W114" s="136" t="s">
        <v>2060</v>
      </c>
      <c r="X114" s="27" t="s">
        <v>292</v>
      </c>
      <c r="Y114" s="136" t="s">
        <v>538</v>
      </c>
      <c r="Z114" s="136">
        <v>1</v>
      </c>
      <c r="AA114" s="136" t="s">
        <v>1687</v>
      </c>
      <c r="AB114" s="136" t="s">
        <v>1686</v>
      </c>
      <c r="AC114" s="136" t="s">
        <v>1699</v>
      </c>
      <c r="AD114" s="156">
        <v>13</v>
      </c>
      <c r="AE114" s="136">
        <v>14</v>
      </c>
    </row>
    <row r="115" spans="1:32" ht="225" hidden="1">
      <c r="A115" s="27" t="s">
        <v>140</v>
      </c>
      <c r="B115" s="28">
        <v>2021</v>
      </c>
      <c r="C115" s="28" t="s">
        <v>141</v>
      </c>
      <c r="D115" s="28" t="s">
        <v>2035</v>
      </c>
      <c r="E115" s="28" t="s">
        <v>1685</v>
      </c>
      <c r="F115" s="30" t="s">
        <v>95</v>
      </c>
      <c r="G115" s="136" t="s">
        <v>1637</v>
      </c>
      <c r="H115" s="136" t="s">
        <v>2041</v>
      </c>
      <c r="I115" s="136" t="s">
        <v>1455</v>
      </c>
      <c r="J115" s="136" t="s">
        <v>95</v>
      </c>
      <c r="K115" s="136" t="s">
        <v>1600</v>
      </c>
      <c r="L115" s="136" t="s">
        <v>681</v>
      </c>
      <c r="M115" s="136" t="s">
        <v>681</v>
      </c>
      <c r="N115" s="27">
        <v>21</v>
      </c>
      <c r="O115" s="163">
        <v>0.435</v>
      </c>
      <c r="P115" s="27" t="s">
        <v>87</v>
      </c>
      <c r="Q115" s="27" t="s">
        <v>2048</v>
      </c>
      <c r="R115" s="136" t="s">
        <v>1643</v>
      </c>
      <c r="S115" s="136" t="s">
        <v>2020</v>
      </c>
      <c r="T115" s="136" t="s">
        <v>1617</v>
      </c>
      <c r="V115" s="158">
        <v>10</v>
      </c>
      <c r="W115" s="136" t="s">
        <v>2060</v>
      </c>
      <c r="X115" s="27" t="s">
        <v>292</v>
      </c>
      <c r="Y115" s="136" t="s">
        <v>538</v>
      </c>
      <c r="Z115" s="136">
        <v>1</v>
      </c>
      <c r="AA115" s="136" t="s">
        <v>1687</v>
      </c>
      <c r="AB115" s="136" t="s">
        <v>1686</v>
      </c>
      <c r="AC115" s="136" t="s">
        <v>1700</v>
      </c>
      <c r="AD115" s="156">
        <v>37</v>
      </c>
      <c r="AE115" s="136">
        <v>12</v>
      </c>
    </row>
    <row r="116" spans="1:32" ht="225" hidden="1">
      <c r="A116" s="27" t="s">
        <v>140</v>
      </c>
      <c r="B116" s="28">
        <v>2021</v>
      </c>
      <c r="C116" s="28" t="s">
        <v>141</v>
      </c>
      <c r="D116" s="28" t="s">
        <v>2035</v>
      </c>
      <c r="E116" s="28" t="s">
        <v>1685</v>
      </c>
      <c r="F116" s="30" t="s">
        <v>95</v>
      </c>
      <c r="G116" s="136" t="s">
        <v>1637</v>
      </c>
      <c r="H116" s="136" t="s">
        <v>294</v>
      </c>
      <c r="I116" s="136" t="s">
        <v>427</v>
      </c>
      <c r="J116" s="136" t="s">
        <v>95</v>
      </c>
      <c r="K116" s="136" t="s">
        <v>1600</v>
      </c>
      <c r="L116" s="136" t="s">
        <v>681</v>
      </c>
      <c r="M116" s="136" t="s">
        <v>681</v>
      </c>
      <c r="N116" s="27">
        <v>21</v>
      </c>
      <c r="O116" s="163">
        <v>0.435</v>
      </c>
      <c r="P116" s="27" t="s">
        <v>87</v>
      </c>
      <c r="Q116" s="27" t="s">
        <v>2048</v>
      </c>
      <c r="R116" s="136" t="s">
        <v>1643</v>
      </c>
      <c r="S116" s="136" t="s">
        <v>2020</v>
      </c>
      <c r="T116" s="136" t="s">
        <v>1617</v>
      </c>
      <c r="V116" s="158">
        <v>10</v>
      </c>
      <c r="W116" s="136" t="s">
        <v>2060</v>
      </c>
      <c r="X116" s="27" t="s">
        <v>292</v>
      </c>
      <c r="Y116" s="136" t="s">
        <v>538</v>
      </c>
      <c r="Z116" s="136">
        <v>1</v>
      </c>
      <c r="AA116" s="136" t="s">
        <v>1687</v>
      </c>
      <c r="AB116" s="136" t="s">
        <v>1686</v>
      </c>
      <c r="AC116" s="136" t="s">
        <v>1701</v>
      </c>
      <c r="AD116" s="156">
        <v>40</v>
      </c>
      <c r="AE116" s="136">
        <v>18</v>
      </c>
    </row>
    <row r="117" spans="1:32" ht="225" hidden="1">
      <c r="A117" s="27" t="s">
        <v>140</v>
      </c>
      <c r="B117" s="28">
        <v>2021</v>
      </c>
      <c r="C117" s="28" t="s">
        <v>141</v>
      </c>
      <c r="D117" s="28" t="s">
        <v>2035</v>
      </c>
      <c r="E117" s="28" t="s">
        <v>1685</v>
      </c>
      <c r="F117" s="30" t="s">
        <v>95</v>
      </c>
      <c r="G117" s="136" t="s">
        <v>1637</v>
      </c>
      <c r="H117" s="136" t="s">
        <v>1679</v>
      </c>
      <c r="I117" s="136" t="s">
        <v>426</v>
      </c>
      <c r="J117" s="136" t="s">
        <v>87</v>
      </c>
      <c r="K117" s="136" t="s">
        <v>1600</v>
      </c>
      <c r="L117" s="136" t="s">
        <v>681</v>
      </c>
      <c r="M117" s="136" t="s">
        <v>681</v>
      </c>
      <c r="N117" s="27">
        <v>21</v>
      </c>
      <c r="O117" s="163">
        <v>0.435</v>
      </c>
      <c r="P117" s="27" t="s">
        <v>87</v>
      </c>
      <c r="Q117" s="27" t="s">
        <v>2048</v>
      </c>
      <c r="R117" s="136" t="s">
        <v>1643</v>
      </c>
      <c r="S117" s="136" t="s">
        <v>2020</v>
      </c>
      <c r="T117" s="136" t="s">
        <v>1617</v>
      </c>
      <c r="V117" s="158">
        <v>10</v>
      </c>
      <c r="W117" s="136" t="s">
        <v>2060</v>
      </c>
      <c r="X117" s="27" t="s">
        <v>292</v>
      </c>
      <c r="Y117" s="136" t="s">
        <v>538</v>
      </c>
      <c r="Z117" s="136">
        <v>1</v>
      </c>
      <c r="AA117" s="136" t="s">
        <v>1687</v>
      </c>
      <c r="AB117" s="136" t="s">
        <v>1686</v>
      </c>
      <c r="AC117" s="136" t="s">
        <v>1702</v>
      </c>
      <c r="AD117" s="156">
        <v>33</v>
      </c>
      <c r="AE117" s="136">
        <v>20</v>
      </c>
    </row>
    <row r="118" spans="1:32" ht="225" hidden="1">
      <c r="A118" s="27" t="s">
        <v>140</v>
      </c>
      <c r="B118" s="28">
        <v>2021</v>
      </c>
      <c r="C118" s="28" t="s">
        <v>141</v>
      </c>
      <c r="D118" s="28" t="s">
        <v>2035</v>
      </c>
      <c r="E118" s="28" t="s">
        <v>1685</v>
      </c>
      <c r="F118" s="30" t="s">
        <v>95</v>
      </c>
      <c r="G118" s="136" t="s">
        <v>1637</v>
      </c>
      <c r="H118" s="136" t="s">
        <v>1600</v>
      </c>
      <c r="I118" s="136" t="s">
        <v>681</v>
      </c>
      <c r="J118" s="136" t="s">
        <v>681</v>
      </c>
      <c r="K118" s="136" t="s">
        <v>1603</v>
      </c>
      <c r="L118" s="136" t="s">
        <v>1455</v>
      </c>
      <c r="M118" s="136" t="s">
        <v>95</v>
      </c>
      <c r="N118" s="27">
        <v>21</v>
      </c>
      <c r="O118" s="163">
        <v>0.435</v>
      </c>
      <c r="P118" s="27" t="s">
        <v>87</v>
      </c>
      <c r="Q118" s="27" t="s">
        <v>2048</v>
      </c>
      <c r="R118" s="136" t="s">
        <v>1643</v>
      </c>
      <c r="S118" s="136" t="s">
        <v>2020</v>
      </c>
      <c r="T118" s="136" t="s">
        <v>1617</v>
      </c>
      <c r="V118" s="158">
        <v>10</v>
      </c>
      <c r="W118" s="136" t="s">
        <v>2060</v>
      </c>
      <c r="X118" s="27" t="s">
        <v>292</v>
      </c>
      <c r="Y118" s="136" t="s">
        <v>538</v>
      </c>
      <c r="Z118" s="136">
        <v>1</v>
      </c>
      <c r="AA118" s="136" t="s">
        <v>1687</v>
      </c>
      <c r="AB118" s="136" t="s">
        <v>1686</v>
      </c>
      <c r="AC118" s="136" t="s">
        <v>1703</v>
      </c>
      <c r="AD118" s="156">
        <v>18</v>
      </c>
      <c r="AE118" s="136">
        <v>17</v>
      </c>
    </row>
    <row r="119" spans="1:32" ht="225" hidden="1">
      <c r="A119" s="27" t="s">
        <v>140</v>
      </c>
      <c r="B119" s="28">
        <v>2021</v>
      </c>
      <c r="C119" s="28" t="s">
        <v>141</v>
      </c>
      <c r="D119" s="28" t="s">
        <v>2035</v>
      </c>
      <c r="E119" s="28" t="s">
        <v>1685</v>
      </c>
      <c r="F119" s="30" t="s">
        <v>95</v>
      </c>
      <c r="G119" s="136" t="s">
        <v>1637</v>
      </c>
      <c r="H119" s="136" t="s">
        <v>1600</v>
      </c>
      <c r="I119" s="136" t="s">
        <v>681</v>
      </c>
      <c r="J119" s="136" t="s">
        <v>681</v>
      </c>
      <c r="K119" s="136" t="s">
        <v>294</v>
      </c>
      <c r="L119" s="136" t="s">
        <v>427</v>
      </c>
      <c r="M119" s="136" t="s">
        <v>95</v>
      </c>
      <c r="N119" s="27">
        <v>21</v>
      </c>
      <c r="O119" s="163">
        <v>0.435</v>
      </c>
      <c r="P119" s="27" t="s">
        <v>87</v>
      </c>
      <c r="Q119" s="27" t="s">
        <v>2048</v>
      </c>
      <c r="R119" s="136" t="s">
        <v>1643</v>
      </c>
      <c r="S119" s="136" t="s">
        <v>2020</v>
      </c>
      <c r="T119" s="136" t="s">
        <v>1617</v>
      </c>
      <c r="V119" s="158">
        <v>10</v>
      </c>
      <c r="W119" s="136" t="s">
        <v>2060</v>
      </c>
      <c r="X119" s="27" t="s">
        <v>292</v>
      </c>
      <c r="Y119" s="136" t="s">
        <v>538</v>
      </c>
      <c r="Z119" s="136">
        <v>1</v>
      </c>
      <c r="AA119" s="136" t="s">
        <v>1687</v>
      </c>
      <c r="AB119" s="136" t="s">
        <v>1686</v>
      </c>
      <c r="AC119" s="136" t="s">
        <v>1704</v>
      </c>
      <c r="AD119" s="156">
        <v>15</v>
      </c>
      <c r="AE119" s="136">
        <v>17</v>
      </c>
    </row>
    <row r="120" spans="1:32" ht="225" hidden="1">
      <c r="A120" s="27" t="s">
        <v>140</v>
      </c>
      <c r="B120" s="28">
        <v>2021</v>
      </c>
      <c r="C120" s="28" t="s">
        <v>141</v>
      </c>
      <c r="D120" s="28" t="s">
        <v>2035</v>
      </c>
      <c r="E120" s="28" t="s">
        <v>1685</v>
      </c>
      <c r="F120" s="30" t="s">
        <v>95</v>
      </c>
      <c r="G120" s="136" t="s">
        <v>1637</v>
      </c>
      <c r="H120" s="136" t="s">
        <v>1600</v>
      </c>
      <c r="I120" s="136" t="s">
        <v>681</v>
      </c>
      <c r="J120" s="136" t="s">
        <v>681</v>
      </c>
      <c r="K120" s="136" t="s">
        <v>1679</v>
      </c>
      <c r="L120" s="136" t="s">
        <v>426</v>
      </c>
      <c r="M120" s="136" t="s">
        <v>87</v>
      </c>
      <c r="N120" s="27">
        <v>21</v>
      </c>
      <c r="O120" s="163">
        <v>0.435</v>
      </c>
      <c r="P120" s="27" t="s">
        <v>87</v>
      </c>
      <c r="Q120" s="27" t="s">
        <v>2048</v>
      </c>
      <c r="R120" s="136" t="s">
        <v>1643</v>
      </c>
      <c r="S120" s="136" t="s">
        <v>2020</v>
      </c>
      <c r="T120" s="136" t="s">
        <v>1617</v>
      </c>
      <c r="V120" s="158">
        <v>10</v>
      </c>
      <c r="W120" s="136" t="s">
        <v>2060</v>
      </c>
      <c r="X120" s="27" t="s">
        <v>292</v>
      </c>
      <c r="Y120" s="136" t="s">
        <v>538</v>
      </c>
      <c r="Z120" s="136">
        <v>1</v>
      </c>
      <c r="AA120" s="136" t="s">
        <v>1687</v>
      </c>
      <c r="AB120" s="136" t="s">
        <v>1686</v>
      </c>
      <c r="AC120" s="136" t="s">
        <v>1705</v>
      </c>
      <c r="AD120" s="156">
        <v>21</v>
      </c>
      <c r="AE120" s="136">
        <v>18</v>
      </c>
    </row>
    <row r="121" spans="1:32" ht="225" hidden="1">
      <c r="A121" s="27" t="s">
        <v>140</v>
      </c>
      <c r="B121" s="28">
        <v>2021</v>
      </c>
      <c r="C121" s="28" t="s">
        <v>141</v>
      </c>
      <c r="D121" s="28" t="s">
        <v>2035</v>
      </c>
      <c r="E121" s="28" t="s">
        <v>1685</v>
      </c>
      <c r="F121" s="30" t="s">
        <v>95</v>
      </c>
      <c r="G121" s="136" t="s">
        <v>1637</v>
      </c>
      <c r="H121" s="136" t="s">
        <v>2041</v>
      </c>
      <c r="I121" s="136" t="s">
        <v>1455</v>
      </c>
      <c r="J121" s="136" t="s">
        <v>95</v>
      </c>
      <c r="K121" s="136" t="s">
        <v>1600</v>
      </c>
      <c r="L121" s="136" t="s">
        <v>681</v>
      </c>
      <c r="M121" s="136" t="s">
        <v>681</v>
      </c>
      <c r="N121" s="27">
        <v>21</v>
      </c>
      <c r="O121" s="163">
        <v>0.435</v>
      </c>
      <c r="P121" s="27" t="s">
        <v>87</v>
      </c>
      <c r="Q121" s="27" t="s">
        <v>2048</v>
      </c>
      <c r="R121" s="136" t="s">
        <v>1643</v>
      </c>
      <c r="S121" s="136" t="s">
        <v>2020</v>
      </c>
      <c r="T121" s="136" t="s">
        <v>1621</v>
      </c>
      <c r="V121" s="158">
        <v>10</v>
      </c>
      <c r="W121" s="136" t="s">
        <v>2060</v>
      </c>
      <c r="X121" s="27" t="s">
        <v>292</v>
      </c>
      <c r="Y121" s="136" t="s">
        <v>538</v>
      </c>
      <c r="Z121" s="136">
        <v>1</v>
      </c>
      <c r="AA121" s="136" t="s">
        <v>1687</v>
      </c>
      <c r="AB121" s="136" t="s">
        <v>1686</v>
      </c>
      <c r="AC121" s="136" t="s">
        <v>1706</v>
      </c>
      <c r="AD121" s="156">
        <v>34</v>
      </c>
      <c r="AE121" s="136">
        <v>12</v>
      </c>
    </row>
    <row r="122" spans="1:32" ht="225" hidden="1">
      <c r="A122" s="27" t="s">
        <v>140</v>
      </c>
      <c r="B122" s="28">
        <v>2021</v>
      </c>
      <c r="C122" s="28" t="s">
        <v>141</v>
      </c>
      <c r="D122" s="28" t="s">
        <v>2035</v>
      </c>
      <c r="E122" s="28" t="s">
        <v>1685</v>
      </c>
      <c r="F122" s="30" t="s">
        <v>95</v>
      </c>
      <c r="G122" s="136" t="s">
        <v>1637</v>
      </c>
      <c r="H122" s="136" t="s">
        <v>294</v>
      </c>
      <c r="I122" s="136" t="s">
        <v>427</v>
      </c>
      <c r="J122" s="136" t="s">
        <v>95</v>
      </c>
      <c r="K122" s="136" t="s">
        <v>1600</v>
      </c>
      <c r="L122" s="136" t="s">
        <v>681</v>
      </c>
      <c r="M122" s="136" t="s">
        <v>681</v>
      </c>
      <c r="N122" s="27">
        <v>21</v>
      </c>
      <c r="O122" s="163">
        <v>0.435</v>
      </c>
      <c r="P122" s="27" t="s">
        <v>87</v>
      </c>
      <c r="Q122" s="27" t="s">
        <v>2048</v>
      </c>
      <c r="R122" s="136" t="s">
        <v>1643</v>
      </c>
      <c r="S122" s="136" t="s">
        <v>2020</v>
      </c>
      <c r="T122" s="136" t="s">
        <v>1621</v>
      </c>
      <c r="V122" s="158">
        <v>10</v>
      </c>
      <c r="W122" s="136" t="s">
        <v>2060</v>
      </c>
      <c r="X122" s="27" t="s">
        <v>292</v>
      </c>
      <c r="Y122" s="136" t="s">
        <v>538</v>
      </c>
      <c r="Z122" s="136">
        <v>1</v>
      </c>
      <c r="AA122" s="136" t="s">
        <v>1687</v>
      </c>
      <c r="AB122" s="136" t="s">
        <v>1686</v>
      </c>
      <c r="AC122" s="136" t="s">
        <v>1707</v>
      </c>
      <c r="AD122" s="156">
        <v>37</v>
      </c>
      <c r="AE122" s="136">
        <v>14</v>
      </c>
    </row>
    <row r="123" spans="1:32" ht="225" hidden="1">
      <c r="A123" s="27" t="s">
        <v>140</v>
      </c>
      <c r="B123" s="28">
        <v>2021</v>
      </c>
      <c r="C123" s="28" t="s">
        <v>141</v>
      </c>
      <c r="D123" s="28" t="s">
        <v>2035</v>
      </c>
      <c r="E123" s="28" t="s">
        <v>1685</v>
      </c>
      <c r="F123" s="30" t="s">
        <v>95</v>
      </c>
      <c r="G123" s="136" t="s">
        <v>1637</v>
      </c>
      <c r="H123" s="136" t="s">
        <v>1679</v>
      </c>
      <c r="I123" s="136" t="s">
        <v>426</v>
      </c>
      <c r="J123" s="136" t="s">
        <v>87</v>
      </c>
      <c r="K123" s="136" t="s">
        <v>1600</v>
      </c>
      <c r="L123" s="136" t="s">
        <v>681</v>
      </c>
      <c r="M123" s="136" t="s">
        <v>681</v>
      </c>
      <c r="N123" s="27">
        <v>21</v>
      </c>
      <c r="O123" s="163">
        <v>0.435</v>
      </c>
      <c r="P123" s="27" t="s">
        <v>87</v>
      </c>
      <c r="Q123" s="27" t="s">
        <v>2048</v>
      </c>
      <c r="R123" s="136" t="s">
        <v>1643</v>
      </c>
      <c r="S123" s="136" t="s">
        <v>2020</v>
      </c>
      <c r="T123" s="136" t="s">
        <v>1621</v>
      </c>
      <c r="V123" s="158">
        <v>10</v>
      </c>
      <c r="W123" s="136" t="s">
        <v>2060</v>
      </c>
      <c r="X123" s="27" t="s">
        <v>292</v>
      </c>
      <c r="Y123" s="136" t="s">
        <v>538</v>
      </c>
      <c r="Z123" s="136">
        <v>1</v>
      </c>
      <c r="AA123" s="136" t="s">
        <v>1687</v>
      </c>
      <c r="AB123" s="136" t="s">
        <v>1686</v>
      </c>
      <c r="AC123" s="136" t="s">
        <v>1708</v>
      </c>
      <c r="AD123" s="156">
        <v>30</v>
      </c>
      <c r="AE123" s="136">
        <v>18</v>
      </c>
    </row>
    <row r="124" spans="1:32" ht="225" hidden="1">
      <c r="A124" s="27" t="s">
        <v>140</v>
      </c>
      <c r="B124" s="28">
        <v>2021</v>
      </c>
      <c r="C124" s="28" t="s">
        <v>141</v>
      </c>
      <c r="D124" s="28" t="s">
        <v>2035</v>
      </c>
      <c r="E124" s="28" t="s">
        <v>1685</v>
      </c>
      <c r="F124" s="30" t="s">
        <v>95</v>
      </c>
      <c r="G124" s="136" t="s">
        <v>1637</v>
      </c>
      <c r="H124" s="136" t="s">
        <v>1600</v>
      </c>
      <c r="I124" s="136" t="s">
        <v>681</v>
      </c>
      <c r="J124" s="136" t="s">
        <v>681</v>
      </c>
      <c r="K124" s="136" t="s">
        <v>1603</v>
      </c>
      <c r="L124" s="136" t="s">
        <v>1455</v>
      </c>
      <c r="M124" s="136" t="s">
        <v>95</v>
      </c>
      <c r="N124" s="27">
        <v>21</v>
      </c>
      <c r="O124" s="163">
        <v>0.435</v>
      </c>
      <c r="P124" s="27" t="s">
        <v>87</v>
      </c>
      <c r="Q124" s="27" t="s">
        <v>2048</v>
      </c>
      <c r="R124" s="136" t="s">
        <v>1643</v>
      </c>
      <c r="S124" s="136" t="s">
        <v>2020</v>
      </c>
      <c r="T124" s="136" t="s">
        <v>1621</v>
      </c>
      <c r="V124" s="158">
        <v>10</v>
      </c>
      <c r="W124" s="136" t="s">
        <v>2060</v>
      </c>
      <c r="X124" s="27" t="s">
        <v>292</v>
      </c>
      <c r="Y124" s="136" t="s">
        <v>538</v>
      </c>
      <c r="Z124" s="136">
        <v>1</v>
      </c>
      <c r="AA124" s="136" t="s">
        <v>1687</v>
      </c>
      <c r="AB124" s="136" t="s">
        <v>1686</v>
      </c>
      <c r="AC124" s="136" t="s">
        <v>1709</v>
      </c>
      <c r="AD124" s="156">
        <v>13</v>
      </c>
      <c r="AE124" s="136">
        <v>12</v>
      </c>
    </row>
    <row r="125" spans="1:32" ht="225" hidden="1">
      <c r="A125" s="27" t="s">
        <v>140</v>
      </c>
      <c r="B125" s="28">
        <v>2021</v>
      </c>
      <c r="C125" s="28" t="s">
        <v>141</v>
      </c>
      <c r="D125" s="28" t="s">
        <v>2035</v>
      </c>
      <c r="E125" s="28" t="s">
        <v>1685</v>
      </c>
      <c r="F125" s="30" t="s">
        <v>95</v>
      </c>
      <c r="G125" s="136" t="s">
        <v>1637</v>
      </c>
      <c r="H125" s="136" t="s">
        <v>1600</v>
      </c>
      <c r="I125" s="136" t="s">
        <v>681</v>
      </c>
      <c r="J125" s="136" t="s">
        <v>681</v>
      </c>
      <c r="K125" s="136" t="s">
        <v>294</v>
      </c>
      <c r="L125" s="136" t="s">
        <v>427</v>
      </c>
      <c r="M125" s="136" t="s">
        <v>95</v>
      </c>
      <c r="N125" s="27">
        <v>21</v>
      </c>
      <c r="O125" s="163">
        <v>0.435</v>
      </c>
      <c r="P125" s="27" t="s">
        <v>87</v>
      </c>
      <c r="Q125" s="27" t="s">
        <v>2048</v>
      </c>
      <c r="R125" s="136" t="s">
        <v>1643</v>
      </c>
      <c r="S125" s="136" t="s">
        <v>2020</v>
      </c>
      <c r="T125" s="136" t="s">
        <v>1621</v>
      </c>
      <c r="V125" s="158">
        <v>10</v>
      </c>
      <c r="W125" s="136" t="s">
        <v>2060</v>
      </c>
      <c r="X125" s="27" t="s">
        <v>292</v>
      </c>
      <c r="Y125" s="136" t="s">
        <v>538</v>
      </c>
      <c r="Z125" s="136">
        <v>1</v>
      </c>
      <c r="AA125" s="136" t="s">
        <v>1687</v>
      </c>
      <c r="AB125" s="136" t="s">
        <v>1686</v>
      </c>
      <c r="AC125" s="136" t="s">
        <v>1710</v>
      </c>
      <c r="AD125" s="156">
        <v>16</v>
      </c>
      <c r="AE125" s="136">
        <v>16</v>
      </c>
    </row>
    <row r="126" spans="1:32" ht="225" hidden="1">
      <c r="A126" s="27" t="s">
        <v>140</v>
      </c>
      <c r="B126" s="28">
        <v>2021</v>
      </c>
      <c r="C126" s="28" t="s">
        <v>141</v>
      </c>
      <c r="D126" s="28" t="s">
        <v>2035</v>
      </c>
      <c r="E126" s="28" t="s">
        <v>1685</v>
      </c>
      <c r="F126" s="30" t="s">
        <v>95</v>
      </c>
      <c r="G126" s="136" t="s">
        <v>1637</v>
      </c>
      <c r="H126" s="136" t="s">
        <v>1600</v>
      </c>
      <c r="I126" s="136" t="s">
        <v>681</v>
      </c>
      <c r="J126" s="136" t="s">
        <v>681</v>
      </c>
      <c r="K126" s="136" t="s">
        <v>1679</v>
      </c>
      <c r="L126" s="136" t="s">
        <v>426</v>
      </c>
      <c r="M126" s="136" t="s">
        <v>87</v>
      </c>
      <c r="N126" s="27">
        <v>21</v>
      </c>
      <c r="O126" s="163">
        <v>0.435</v>
      </c>
      <c r="P126" s="27" t="s">
        <v>87</v>
      </c>
      <c r="Q126" s="27" t="s">
        <v>2048</v>
      </c>
      <c r="R126" s="136" t="s">
        <v>1643</v>
      </c>
      <c r="S126" s="136" t="s">
        <v>2020</v>
      </c>
      <c r="T126" s="136" t="s">
        <v>1621</v>
      </c>
      <c r="V126" s="158">
        <v>10</v>
      </c>
      <c r="W126" s="136" t="s">
        <v>2060</v>
      </c>
      <c r="X126" s="27" t="s">
        <v>292</v>
      </c>
      <c r="Y126" s="136" t="s">
        <v>538</v>
      </c>
      <c r="Z126" s="136">
        <v>1</v>
      </c>
      <c r="AA126" s="136" t="s">
        <v>1687</v>
      </c>
      <c r="AB126" s="136" t="s">
        <v>1686</v>
      </c>
      <c r="AC126" s="136" t="s">
        <v>1711</v>
      </c>
      <c r="AD126" s="156">
        <v>22</v>
      </c>
      <c r="AE126" s="136">
        <v>17</v>
      </c>
    </row>
    <row r="127" spans="1:32" ht="291" hidden="1" customHeight="1">
      <c r="A127" s="27" t="s">
        <v>181</v>
      </c>
      <c r="B127" s="28">
        <v>2020</v>
      </c>
      <c r="C127" s="28" t="s">
        <v>182</v>
      </c>
      <c r="D127" s="27" t="s">
        <v>2038</v>
      </c>
      <c r="E127" s="27" t="s">
        <v>640</v>
      </c>
      <c r="F127" s="30" t="s">
        <v>87</v>
      </c>
      <c r="G127" s="136" t="s">
        <v>1637</v>
      </c>
      <c r="H127" s="136" t="s">
        <v>294</v>
      </c>
      <c r="I127" s="136" t="s">
        <v>427</v>
      </c>
      <c r="J127" s="136" t="s">
        <v>95</v>
      </c>
      <c r="K127" s="136" t="s">
        <v>1600</v>
      </c>
      <c r="L127" s="136" t="s">
        <v>681</v>
      </c>
      <c r="M127" s="136" t="s">
        <v>1615</v>
      </c>
      <c r="P127" s="136" t="s">
        <v>95</v>
      </c>
      <c r="Q127" s="27" t="s">
        <v>2048</v>
      </c>
      <c r="R127" s="136" t="s">
        <v>1712</v>
      </c>
      <c r="S127" s="136" t="s">
        <v>2039</v>
      </c>
      <c r="T127" s="136" t="s">
        <v>1621</v>
      </c>
      <c r="U127" s="27" t="s">
        <v>293</v>
      </c>
      <c r="V127" s="158">
        <v>1</v>
      </c>
      <c r="W127" s="27" t="s">
        <v>2054</v>
      </c>
      <c r="X127" s="141" t="s">
        <v>296</v>
      </c>
      <c r="Y127" s="136" t="s">
        <v>538</v>
      </c>
      <c r="Z127" s="136"/>
      <c r="AB127" s="136" t="s">
        <v>1713</v>
      </c>
      <c r="AC127" s="136" t="s">
        <v>1714</v>
      </c>
      <c r="AD127" s="156">
        <v>49</v>
      </c>
      <c r="AE127" s="136">
        <v>12</v>
      </c>
      <c r="AF127" s="137" t="s">
        <v>441</v>
      </c>
    </row>
    <row r="128" spans="1:32" ht="262" hidden="1" customHeight="1">
      <c r="A128" s="27" t="s">
        <v>181</v>
      </c>
      <c r="B128" s="28">
        <v>2020</v>
      </c>
      <c r="C128" s="28" t="s">
        <v>182</v>
      </c>
      <c r="D128" s="27" t="s">
        <v>2038</v>
      </c>
      <c r="E128" s="27" t="s">
        <v>640</v>
      </c>
      <c r="F128" s="30" t="s">
        <v>87</v>
      </c>
      <c r="G128" s="136" t="s">
        <v>1614</v>
      </c>
      <c r="H128" s="136" t="s">
        <v>294</v>
      </c>
      <c r="I128" s="136" t="s">
        <v>427</v>
      </c>
      <c r="J128" s="136" t="s">
        <v>95</v>
      </c>
      <c r="K128" s="136" t="s">
        <v>1600</v>
      </c>
      <c r="L128" s="136" t="s">
        <v>681</v>
      </c>
      <c r="M128" s="136" t="s">
        <v>1615</v>
      </c>
      <c r="P128" s="136" t="s">
        <v>95</v>
      </c>
      <c r="Q128" s="27" t="s">
        <v>2048</v>
      </c>
      <c r="R128" s="136" t="s">
        <v>1712</v>
      </c>
      <c r="S128" s="136" t="s">
        <v>2039</v>
      </c>
      <c r="T128" s="136" t="s">
        <v>1621</v>
      </c>
      <c r="U128" s="27" t="s">
        <v>293</v>
      </c>
      <c r="V128" s="158">
        <v>1</v>
      </c>
      <c r="W128" s="27">
        <v>50</v>
      </c>
      <c r="X128" s="141" t="s">
        <v>296</v>
      </c>
      <c r="Y128" s="136" t="s">
        <v>538</v>
      </c>
      <c r="Z128" s="136"/>
      <c r="AB128" s="136" t="s">
        <v>1713</v>
      </c>
      <c r="AC128" s="136" t="s">
        <v>1715</v>
      </c>
      <c r="AD128" s="156">
        <v>30</v>
      </c>
      <c r="AE128" s="136">
        <v>10</v>
      </c>
      <c r="AF128" s="137" t="s">
        <v>441</v>
      </c>
    </row>
    <row r="129" spans="1:34" ht="409.6" hidden="1">
      <c r="A129" s="73" t="s">
        <v>330</v>
      </c>
      <c r="B129" s="27">
        <v>2020</v>
      </c>
      <c r="C129" s="28" t="s">
        <v>331</v>
      </c>
      <c r="D129" s="28" t="s">
        <v>2036</v>
      </c>
      <c r="E129" s="27" t="s">
        <v>434</v>
      </c>
      <c r="F129" s="30" t="s">
        <v>95</v>
      </c>
      <c r="G129" s="136" t="s">
        <v>1637</v>
      </c>
      <c r="H129" s="136" t="s">
        <v>1718</v>
      </c>
      <c r="I129" s="136" t="s">
        <v>681</v>
      </c>
      <c r="J129" s="136" t="s">
        <v>1615</v>
      </c>
      <c r="K129" s="27" t="s">
        <v>1717</v>
      </c>
      <c r="L129" s="27" t="s">
        <v>2101</v>
      </c>
      <c r="M129" s="27" t="s">
        <v>87</v>
      </c>
      <c r="N129" s="27">
        <v>20.5</v>
      </c>
      <c r="O129" s="83">
        <v>0.22</v>
      </c>
      <c r="P129" s="27" t="s">
        <v>87</v>
      </c>
      <c r="Q129" s="27" t="s">
        <v>2048</v>
      </c>
      <c r="R129" s="136" t="s">
        <v>1716</v>
      </c>
      <c r="S129" s="136" t="s">
        <v>2020</v>
      </c>
      <c r="T129" s="136" t="s">
        <v>1621</v>
      </c>
      <c r="U129" s="27" t="s">
        <v>1719</v>
      </c>
      <c r="V129" s="158">
        <v>1</v>
      </c>
      <c r="W129" s="27" t="s">
        <v>2055</v>
      </c>
      <c r="X129" s="27" t="s">
        <v>444</v>
      </c>
      <c r="Y129" s="136" t="s">
        <v>538</v>
      </c>
      <c r="Z129" s="136">
        <v>1</v>
      </c>
      <c r="AA129" s="136" t="s">
        <v>1720</v>
      </c>
      <c r="AB129" s="136" t="s">
        <v>1721</v>
      </c>
      <c r="AC129" s="136" t="s">
        <v>1722</v>
      </c>
      <c r="AD129" s="156">
        <v>0.151</v>
      </c>
      <c r="AF129" s="137" t="s">
        <v>458</v>
      </c>
    </row>
    <row r="130" spans="1:34" ht="241" hidden="1" customHeight="1">
      <c r="A130" s="27" t="s">
        <v>106</v>
      </c>
      <c r="B130" s="27">
        <v>2019</v>
      </c>
      <c r="C130" s="28" t="s">
        <v>107</v>
      </c>
      <c r="D130" s="27" t="s">
        <v>2037</v>
      </c>
      <c r="E130" s="27" t="s">
        <v>2033</v>
      </c>
      <c r="F130" s="30" t="s">
        <v>95</v>
      </c>
      <c r="G130" s="136" t="s">
        <v>1637</v>
      </c>
      <c r="H130" s="136" t="s">
        <v>1600</v>
      </c>
      <c r="I130" s="136" t="s">
        <v>681</v>
      </c>
      <c r="J130" s="136" t="s">
        <v>681</v>
      </c>
      <c r="K130" s="136" t="s">
        <v>109</v>
      </c>
      <c r="L130" s="136" t="s">
        <v>556</v>
      </c>
      <c r="M130" s="136" t="s">
        <v>95</v>
      </c>
      <c r="N130" s="141">
        <v>22</v>
      </c>
      <c r="O130" s="164">
        <v>0.7</v>
      </c>
      <c r="P130" s="27" t="s">
        <v>87</v>
      </c>
      <c r="Q130" s="27" t="s">
        <v>2048</v>
      </c>
      <c r="R130" s="136" t="s">
        <v>1723</v>
      </c>
      <c r="S130" s="136" t="s">
        <v>2029</v>
      </c>
      <c r="T130" s="136" t="s">
        <v>1621</v>
      </c>
      <c r="U130" s="27" t="s">
        <v>466</v>
      </c>
      <c r="V130" s="158">
        <v>10</v>
      </c>
      <c r="W130" s="27"/>
      <c r="X130" s="27" t="s">
        <v>462</v>
      </c>
      <c r="Y130" s="136" t="s">
        <v>465</v>
      </c>
      <c r="Z130" s="136"/>
      <c r="AA130" s="136" t="s">
        <v>1724</v>
      </c>
      <c r="AB130" s="136" t="s">
        <v>1725</v>
      </c>
      <c r="AC130" s="27" t="s">
        <v>1727</v>
      </c>
      <c r="AD130" s="157">
        <v>12.9</v>
      </c>
      <c r="AE130" s="27">
        <v>3.84</v>
      </c>
      <c r="AF130" s="137" t="s">
        <v>475</v>
      </c>
      <c r="AH130" s="136" t="s">
        <v>1726</v>
      </c>
    </row>
    <row r="131" spans="1:34" s="27" customFormat="1" ht="409.6" hidden="1">
      <c r="A131" s="27" t="s">
        <v>324</v>
      </c>
      <c r="B131" s="27">
        <v>2017</v>
      </c>
      <c r="C131" s="28" t="s">
        <v>325</v>
      </c>
      <c r="D131" s="28" t="s">
        <v>2037</v>
      </c>
      <c r="E131" s="27" t="s">
        <v>1961</v>
      </c>
      <c r="F131" s="30" t="s">
        <v>87</v>
      </c>
      <c r="G131" s="27" t="s">
        <v>1614</v>
      </c>
      <c r="H131" s="27" t="s">
        <v>1615</v>
      </c>
      <c r="I131" s="136" t="s">
        <v>681</v>
      </c>
      <c r="J131" s="136" t="s">
        <v>1615</v>
      </c>
      <c r="K131" s="27" t="s">
        <v>1937</v>
      </c>
      <c r="L131" s="136" t="s">
        <v>427</v>
      </c>
      <c r="M131" s="136" t="s">
        <v>95</v>
      </c>
      <c r="P131" s="136" t="s">
        <v>95</v>
      </c>
      <c r="Q131" s="27" t="s">
        <v>2048</v>
      </c>
      <c r="R131" s="27" t="s">
        <v>1934</v>
      </c>
      <c r="S131" s="27" t="s">
        <v>2030</v>
      </c>
      <c r="T131" s="27" t="s">
        <v>1617</v>
      </c>
      <c r="U131" s="27" t="s">
        <v>1935</v>
      </c>
      <c r="V131" s="158">
        <v>1</v>
      </c>
      <c r="X131" s="27" t="s">
        <v>1936</v>
      </c>
      <c r="Y131" s="27" t="s">
        <v>538</v>
      </c>
      <c r="AD131" s="157" t="s">
        <v>2064</v>
      </c>
      <c r="AF131" s="27" t="s">
        <v>1942</v>
      </c>
      <c r="AG131" s="27" t="s">
        <v>1943</v>
      </c>
      <c r="AH131" s="27" t="s">
        <v>1941</v>
      </c>
    </row>
    <row r="132" spans="1:34" s="27" customFormat="1" ht="409.6" hidden="1">
      <c r="A132" s="27" t="s">
        <v>324</v>
      </c>
      <c r="B132" s="27">
        <v>2017</v>
      </c>
      <c r="C132" s="28" t="s">
        <v>325</v>
      </c>
      <c r="D132" s="28" t="s">
        <v>2038</v>
      </c>
      <c r="E132" s="27" t="s">
        <v>1962</v>
      </c>
      <c r="F132" s="30" t="s">
        <v>87</v>
      </c>
      <c r="G132" s="27" t="s">
        <v>1614</v>
      </c>
      <c r="H132" s="27" t="s">
        <v>1615</v>
      </c>
      <c r="I132" s="136" t="s">
        <v>681</v>
      </c>
      <c r="J132" s="136" t="s">
        <v>1615</v>
      </c>
      <c r="K132" s="27" t="s">
        <v>1937</v>
      </c>
      <c r="L132" s="136" t="s">
        <v>427</v>
      </c>
      <c r="M132" s="136" t="s">
        <v>95</v>
      </c>
      <c r="P132" s="136" t="s">
        <v>95</v>
      </c>
      <c r="Q132" s="27" t="s">
        <v>2048</v>
      </c>
      <c r="R132" s="27" t="s">
        <v>1934</v>
      </c>
      <c r="S132" s="27" t="s">
        <v>2030</v>
      </c>
      <c r="T132" s="27" t="s">
        <v>1617</v>
      </c>
      <c r="U132" s="27" t="s">
        <v>1935</v>
      </c>
      <c r="V132" s="158">
        <v>1</v>
      </c>
      <c r="X132" s="27" t="s">
        <v>1936</v>
      </c>
      <c r="Y132" s="27" t="s">
        <v>538</v>
      </c>
      <c r="AD132" s="157" t="s">
        <v>2064</v>
      </c>
      <c r="AF132" s="27" t="s">
        <v>1942</v>
      </c>
      <c r="AG132" s="27" t="s">
        <v>1943</v>
      </c>
      <c r="AH132" s="27" t="s">
        <v>1941</v>
      </c>
    </row>
    <row r="133" spans="1:34" s="27" customFormat="1" ht="409.6" hidden="1">
      <c r="A133" s="27" t="s">
        <v>324</v>
      </c>
      <c r="B133" s="27">
        <v>2017</v>
      </c>
      <c r="C133" s="28" t="s">
        <v>325</v>
      </c>
      <c r="D133" s="28" t="s">
        <v>2037</v>
      </c>
      <c r="E133" s="27" t="s">
        <v>1963</v>
      </c>
      <c r="F133" s="30" t="s">
        <v>87</v>
      </c>
      <c r="G133" s="27" t="s">
        <v>1614</v>
      </c>
      <c r="H133" s="27" t="s">
        <v>1615</v>
      </c>
      <c r="I133" s="136" t="s">
        <v>681</v>
      </c>
      <c r="J133" s="136" t="s">
        <v>1615</v>
      </c>
      <c r="K133" s="27" t="s">
        <v>1937</v>
      </c>
      <c r="L133" s="136" t="s">
        <v>427</v>
      </c>
      <c r="M133" s="136" t="s">
        <v>95</v>
      </c>
      <c r="P133" s="136" t="s">
        <v>95</v>
      </c>
      <c r="Q133" s="27" t="s">
        <v>2048</v>
      </c>
      <c r="R133" s="27" t="s">
        <v>1934</v>
      </c>
      <c r="S133" s="27" t="s">
        <v>2030</v>
      </c>
      <c r="T133" s="27" t="s">
        <v>1617</v>
      </c>
      <c r="U133" s="27" t="s">
        <v>1935</v>
      </c>
      <c r="V133" s="158">
        <v>1</v>
      </c>
      <c r="X133" s="27" t="s">
        <v>1936</v>
      </c>
      <c r="Y133" s="27" t="s">
        <v>538</v>
      </c>
      <c r="AD133" s="157" t="s">
        <v>2064</v>
      </c>
      <c r="AF133" s="27" t="s">
        <v>1942</v>
      </c>
      <c r="AG133" s="27" t="s">
        <v>1943</v>
      </c>
      <c r="AH133" s="27" t="s">
        <v>1941</v>
      </c>
    </row>
    <row r="134" spans="1:34" s="27" customFormat="1" ht="409.6" hidden="1">
      <c r="A134" s="27" t="s">
        <v>324</v>
      </c>
      <c r="B134" s="27">
        <v>2017</v>
      </c>
      <c r="C134" s="28" t="s">
        <v>325</v>
      </c>
      <c r="D134" s="28" t="s">
        <v>2038</v>
      </c>
      <c r="E134" s="27" t="s">
        <v>1964</v>
      </c>
      <c r="F134" s="30" t="s">
        <v>87</v>
      </c>
      <c r="G134" s="27" t="s">
        <v>1614</v>
      </c>
      <c r="H134" s="27" t="s">
        <v>1615</v>
      </c>
      <c r="I134" s="136" t="s">
        <v>681</v>
      </c>
      <c r="J134" s="136" t="s">
        <v>1615</v>
      </c>
      <c r="K134" s="27" t="s">
        <v>1937</v>
      </c>
      <c r="L134" s="136" t="s">
        <v>427</v>
      </c>
      <c r="M134" s="136" t="s">
        <v>95</v>
      </c>
      <c r="P134" s="136" t="s">
        <v>95</v>
      </c>
      <c r="Q134" s="27" t="s">
        <v>2048</v>
      </c>
      <c r="R134" s="27" t="s">
        <v>1934</v>
      </c>
      <c r="S134" s="27" t="s">
        <v>2030</v>
      </c>
      <c r="T134" s="27" t="s">
        <v>1617</v>
      </c>
      <c r="U134" s="27" t="s">
        <v>1935</v>
      </c>
      <c r="V134" s="158">
        <v>1</v>
      </c>
      <c r="X134" s="27" t="s">
        <v>1936</v>
      </c>
      <c r="Y134" s="27" t="s">
        <v>538</v>
      </c>
      <c r="AD134" s="157" t="s">
        <v>2064</v>
      </c>
      <c r="AF134" s="27" t="s">
        <v>1942</v>
      </c>
      <c r="AG134" s="27" t="s">
        <v>1943</v>
      </c>
      <c r="AH134" s="27" t="s">
        <v>1941</v>
      </c>
    </row>
    <row r="135" spans="1:34" s="27" customFormat="1" ht="409.6" hidden="1">
      <c r="A135" s="27" t="s">
        <v>324</v>
      </c>
      <c r="B135" s="27">
        <v>2017</v>
      </c>
      <c r="C135" s="28" t="s">
        <v>325</v>
      </c>
      <c r="D135" s="28" t="s">
        <v>2037</v>
      </c>
      <c r="E135" s="27" t="s">
        <v>1961</v>
      </c>
      <c r="F135" s="30" t="s">
        <v>87</v>
      </c>
      <c r="G135" s="27" t="s">
        <v>1614</v>
      </c>
      <c r="H135" s="27" t="s">
        <v>1615</v>
      </c>
      <c r="I135" s="136" t="s">
        <v>681</v>
      </c>
      <c r="J135" s="136" t="s">
        <v>1615</v>
      </c>
      <c r="K135" s="27" t="s">
        <v>1937</v>
      </c>
      <c r="L135" s="136" t="s">
        <v>427</v>
      </c>
      <c r="M135" s="136" t="s">
        <v>95</v>
      </c>
      <c r="P135" s="136" t="s">
        <v>95</v>
      </c>
      <c r="Q135" s="27" t="s">
        <v>2048</v>
      </c>
      <c r="R135" s="27" t="s">
        <v>1934</v>
      </c>
      <c r="S135" s="27" t="s">
        <v>2030</v>
      </c>
      <c r="T135" s="27" t="s">
        <v>1938</v>
      </c>
      <c r="U135" s="27" t="s">
        <v>1935</v>
      </c>
      <c r="V135" s="158">
        <v>1</v>
      </c>
      <c r="X135" s="27" t="s">
        <v>1936</v>
      </c>
      <c r="Y135" s="27" t="s">
        <v>538</v>
      </c>
      <c r="AD135" s="157" t="s">
        <v>2064</v>
      </c>
      <c r="AH135" s="27" t="s">
        <v>1941</v>
      </c>
    </row>
    <row r="136" spans="1:34" s="27" customFormat="1" ht="409.6" hidden="1">
      <c r="A136" s="27" t="s">
        <v>324</v>
      </c>
      <c r="B136" s="27">
        <v>2017</v>
      </c>
      <c r="C136" s="28" t="s">
        <v>325</v>
      </c>
      <c r="D136" s="28" t="s">
        <v>2038</v>
      </c>
      <c r="E136" s="27" t="s">
        <v>1962</v>
      </c>
      <c r="F136" s="30" t="s">
        <v>87</v>
      </c>
      <c r="G136" s="27" t="s">
        <v>1614</v>
      </c>
      <c r="H136" s="27" t="s">
        <v>1615</v>
      </c>
      <c r="I136" s="136" t="s">
        <v>681</v>
      </c>
      <c r="J136" s="136" t="s">
        <v>1615</v>
      </c>
      <c r="K136" s="27" t="s">
        <v>1937</v>
      </c>
      <c r="L136" s="136" t="s">
        <v>427</v>
      </c>
      <c r="M136" s="136" t="s">
        <v>95</v>
      </c>
      <c r="P136" s="136" t="s">
        <v>95</v>
      </c>
      <c r="Q136" s="27" t="s">
        <v>2048</v>
      </c>
      <c r="R136" s="27" t="s">
        <v>1934</v>
      </c>
      <c r="S136" s="27" t="s">
        <v>2030</v>
      </c>
      <c r="T136" s="27" t="s">
        <v>1938</v>
      </c>
      <c r="U136" s="27" t="s">
        <v>1935</v>
      </c>
      <c r="V136" s="158">
        <v>1</v>
      </c>
      <c r="X136" s="27" t="s">
        <v>1936</v>
      </c>
      <c r="Y136" s="27" t="s">
        <v>538</v>
      </c>
      <c r="AD136" s="157" t="s">
        <v>2064</v>
      </c>
      <c r="AH136" s="27" t="s">
        <v>1941</v>
      </c>
    </row>
    <row r="137" spans="1:34" s="27" customFormat="1" ht="409.6" hidden="1">
      <c r="A137" s="27" t="s">
        <v>324</v>
      </c>
      <c r="B137" s="27">
        <v>2017</v>
      </c>
      <c r="C137" s="28" t="s">
        <v>325</v>
      </c>
      <c r="D137" s="28" t="s">
        <v>2037</v>
      </c>
      <c r="E137" s="27" t="s">
        <v>1963</v>
      </c>
      <c r="F137" s="30" t="s">
        <v>87</v>
      </c>
      <c r="G137" s="27" t="s">
        <v>1614</v>
      </c>
      <c r="H137" s="27" t="s">
        <v>1615</v>
      </c>
      <c r="I137" s="136" t="s">
        <v>681</v>
      </c>
      <c r="J137" s="136" t="s">
        <v>1615</v>
      </c>
      <c r="K137" s="27" t="s">
        <v>1937</v>
      </c>
      <c r="L137" s="136" t="s">
        <v>427</v>
      </c>
      <c r="M137" s="136" t="s">
        <v>95</v>
      </c>
      <c r="P137" s="136" t="s">
        <v>95</v>
      </c>
      <c r="Q137" s="27" t="s">
        <v>2048</v>
      </c>
      <c r="R137" s="27" t="s">
        <v>1934</v>
      </c>
      <c r="S137" s="27" t="s">
        <v>2030</v>
      </c>
      <c r="T137" s="27" t="s">
        <v>1938</v>
      </c>
      <c r="U137" s="27" t="s">
        <v>1935</v>
      </c>
      <c r="V137" s="158">
        <v>1</v>
      </c>
      <c r="X137" s="27" t="s">
        <v>1936</v>
      </c>
      <c r="Y137" s="27" t="s">
        <v>538</v>
      </c>
      <c r="AD137" s="157" t="s">
        <v>2064</v>
      </c>
      <c r="AH137" s="27" t="s">
        <v>1941</v>
      </c>
    </row>
    <row r="138" spans="1:34" s="27" customFormat="1" ht="409.6" hidden="1">
      <c r="A138" s="27" t="s">
        <v>324</v>
      </c>
      <c r="B138" s="27">
        <v>2017</v>
      </c>
      <c r="C138" s="28" t="s">
        <v>325</v>
      </c>
      <c r="D138" s="28" t="s">
        <v>2038</v>
      </c>
      <c r="E138" s="27" t="s">
        <v>1964</v>
      </c>
      <c r="F138" s="30" t="s">
        <v>87</v>
      </c>
      <c r="G138" s="27" t="s">
        <v>1614</v>
      </c>
      <c r="H138" s="27" t="s">
        <v>1615</v>
      </c>
      <c r="I138" s="136" t="s">
        <v>681</v>
      </c>
      <c r="J138" s="136" t="s">
        <v>1615</v>
      </c>
      <c r="K138" s="27" t="s">
        <v>1937</v>
      </c>
      <c r="L138" s="136" t="s">
        <v>427</v>
      </c>
      <c r="M138" s="136" t="s">
        <v>95</v>
      </c>
      <c r="P138" s="136" t="s">
        <v>95</v>
      </c>
      <c r="Q138" s="27" t="s">
        <v>2048</v>
      </c>
      <c r="R138" s="27" t="s">
        <v>1934</v>
      </c>
      <c r="S138" s="27" t="s">
        <v>2030</v>
      </c>
      <c r="T138" s="27" t="s">
        <v>1938</v>
      </c>
      <c r="U138" s="27" t="s">
        <v>1935</v>
      </c>
      <c r="V138" s="158">
        <v>1</v>
      </c>
      <c r="X138" s="27" t="s">
        <v>1936</v>
      </c>
      <c r="Y138" s="27" t="s">
        <v>538</v>
      </c>
      <c r="AD138" s="157" t="s">
        <v>2064</v>
      </c>
      <c r="AH138" s="27" t="s">
        <v>1941</v>
      </c>
    </row>
    <row r="139" spans="1:34" s="27" customFormat="1" ht="409.6" hidden="1">
      <c r="A139" s="27" t="s">
        <v>324</v>
      </c>
      <c r="B139" s="27">
        <v>2017</v>
      </c>
      <c r="C139" s="28" t="s">
        <v>325</v>
      </c>
      <c r="D139" s="28" t="s">
        <v>2037</v>
      </c>
      <c r="E139" s="27" t="s">
        <v>1961</v>
      </c>
      <c r="F139" s="30" t="s">
        <v>87</v>
      </c>
      <c r="G139" s="27" t="s">
        <v>1614</v>
      </c>
      <c r="H139" s="27" t="s">
        <v>1937</v>
      </c>
      <c r="I139" s="136" t="s">
        <v>427</v>
      </c>
      <c r="J139" s="136" t="s">
        <v>95</v>
      </c>
      <c r="K139" s="27" t="s">
        <v>1615</v>
      </c>
      <c r="L139" s="136" t="s">
        <v>681</v>
      </c>
      <c r="M139" s="136" t="s">
        <v>1615</v>
      </c>
      <c r="P139" s="136" t="s">
        <v>95</v>
      </c>
      <c r="Q139" s="27" t="s">
        <v>2048</v>
      </c>
      <c r="R139" s="27" t="s">
        <v>1934</v>
      </c>
      <c r="S139" s="27" t="s">
        <v>2030</v>
      </c>
      <c r="T139" s="27" t="s">
        <v>1617</v>
      </c>
      <c r="U139" s="27" t="s">
        <v>1935</v>
      </c>
      <c r="V139" s="158">
        <v>1</v>
      </c>
      <c r="X139" s="27" t="s">
        <v>1936</v>
      </c>
      <c r="Y139" s="27" t="s">
        <v>538</v>
      </c>
      <c r="AD139" s="157" t="s">
        <v>2064</v>
      </c>
      <c r="AH139" s="27" t="s">
        <v>1940</v>
      </c>
    </row>
    <row r="140" spans="1:34" s="27" customFormat="1" ht="409.6" hidden="1">
      <c r="A140" s="27" t="s">
        <v>324</v>
      </c>
      <c r="B140" s="27">
        <v>2017</v>
      </c>
      <c r="C140" s="28" t="s">
        <v>325</v>
      </c>
      <c r="D140" s="28" t="s">
        <v>2038</v>
      </c>
      <c r="E140" s="27" t="s">
        <v>1962</v>
      </c>
      <c r="F140" s="30" t="s">
        <v>87</v>
      </c>
      <c r="G140" s="27" t="s">
        <v>1614</v>
      </c>
      <c r="H140" s="27" t="s">
        <v>1937</v>
      </c>
      <c r="I140" s="136" t="s">
        <v>427</v>
      </c>
      <c r="J140" s="136" t="s">
        <v>95</v>
      </c>
      <c r="K140" s="27" t="s">
        <v>1615</v>
      </c>
      <c r="L140" s="136" t="s">
        <v>681</v>
      </c>
      <c r="M140" s="136" t="s">
        <v>1615</v>
      </c>
      <c r="P140" s="136" t="s">
        <v>95</v>
      </c>
      <c r="Q140" s="27" t="s">
        <v>2048</v>
      </c>
      <c r="R140" s="27" t="s">
        <v>1934</v>
      </c>
      <c r="S140" s="27" t="s">
        <v>2030</v>
      </c>
      <c r="T140" s="27" t="s">
        <v>1617</v>
      </c>
      <c r="U140" s="27" t="s">
        <v>1935</v>
      </c>
      <c r="V140" s="158">
        <v>1</v>
      </c>
      <c r="X140" s="27" t="s">
        <v>1936</v>
      </c>
      <c r="Y140" s="27" t="s">
        <v>538</v>
      </c>
      <c r="AD140" s="157" t="s">
        <v>2064</v>
      </c>
      <c r="AH140" s="27" t="s">
        <v>1940</v>
      </c>
    </row>
    <row r="141" spans="1:34" s="27" customFormat="1" ht="409.6" hidden="1">
      <c r="A141" s="27" t="s">
        <v>324</v>
      </c>
      <c r="B141" s="27">
        <v>2017</v>
      </c>
      <c r="C141" s="28" t="s">
        <v>325</v>
      </c>
      <c r="D141" s="28" t="s">
        <v>2037</v>
      </c>
      <c r="E141" s="27" t="s">
        <v>1963</v>
      </c>
      <c r="F141" s="30" t="s">
        <v>87</v>
      </c>
      <c r="G141" s="27" t="s">
        <v>1614</v>
      </c>
      <c r="H141" s="27" t="s">
        <v>1937</v>
      </c>
      <c r="I141" s="136" t="s">
        <v>427</v>
      </c>
      <c r="J141" s="136" t="s">
        <v>95</v>
      </c>
      <c r="K141" s="27" t="s">
        <v>1615</v>
      </c>
      <c r="L141" s="136" t="s">
        <v>681</v>
      </c>
      <c r="M141" s="136" t="s">
        <v>1615</v>
      </c>
      <c r="P141" s="136" t="s">
        <v>95</v>
      </c>
      <c r="Q141" s="27" t="s">
        <v>2048</v>
      </c>
      <c r="R141" s="27" t="s">
        <v>1934</v>
      </c>
      <c r="S141" s="27" t="s">
        <v>2030</v>
      </c>
      <c r="T141" s="27" t="s">
        <v>1617</v>
      </c>
      <c r="U141" s="27" t="s">
        <v>1935</v>
      </c>
      <c r="V141" s="158">
        <v>1</v>
      </c>
      <c r="X141" s="27" t="s">
        <v>1936</v>
      </c>
      <c r="Y141" s="27" t="s">
        <v>538</v>
      </c>
      <c r="AD141" s="157" t="s">
        <v>2064</v>
      </c>
      <c r="AH141" s="27" t="s">
        <v>1940</v>
      </c>
    </row>
    <row r="142" spans="1:34" s="27" customFormat="1" ht="409.6" hidden="1">
      <c r="A142" s="27" t="s">
        <v>324</v>
      </c>
      <c r="B142" s="27">
        <v>2017</v>
      </c>
      <c r="C142" s="28" t="s">
        <v>325</v>
      </c>
      <c r="D142" s="28" t="s">
        <v>2038</v>
      </c>
      <c r="E142" s="27" t="s">
        <v>1964</v>
      </c>
      <c r="F142" s="30" t="s">
        <v>87</v>
      </c>
      <c r="G142" s="27" t="s">
        <v>1614</v>
      </c>
      <c r="H142" s="27" t="s">
        <v>1937</v>
      </c>
      <c r="I142" s="136" t="s">
        <v>427</v>
      </c>
      <c r="J142" s="136" t="s">
        <v>95</v>
      </c>
      <c r="K142" s="27" t="s">
        <v>1615</v>
      </c>
      <c r="L142" s="136" t="s">
        <v>681</v>
      </c>
      <c r="M142" s="136" t="s">
        <v>1615</v>
      </c>
      <c r="P142" s="136" t="s">
        <v>95</v>
      </c>
      <c r="Q142" s="27" t="s">
        <v>2048</v>
      </c>
      <c r="R142" s="27" t="s">
        <v>1934</v>
      </c>
      <c r="S142" s="27" t="s">
        <v>2030</v>
      </c>
      <c r="T142" s="27" t="s">
        <v>1617</v>
      </c>
      <c r="U142" s="27" t="s">
        <v>1935</v>
      </c>
      <c r="V142" s="158">
        <v>1</v>
      </c>
      <c r="X142" s="27" t="s">
        <v>1936</v>
      </c>
      <c r="Y142" s="27" t="s">
        <v>538</v>
      </c>
      <c r="AD142" s="157" t="s">
        <v>2064</v>
      </c>
      <c r="AH142" s="27" t="s">
        <v>1940</v>
      </c>
    </row>
    <row r="143" spans="1:34" s="27" customFormat="1" ht="409.6" hidden="1">
      <c r="A143" s="27" t="s">
        <v>324</v>
      </c>
      <c r="B143" s="27">
        <v>2017</v>
      </c>
      <c r="C143" s="28" t="s">
        <v>325</v>
      </c>
      <c r="D143" s="28" t="s">
        <v>2037</v>
      </c>
      <c r="E143" s="27" t="s">
        <v>1961</v>
      </c>
      <c r="F143" s="30" t="s">
        <v>87</v>
      </c>
      <c r="G143" s="27" t="s">
        <v>1614</v>
      </c>
      <c r="H143" s="27" t="s">
        <v>1937</v>
      </c>
      <c r="I143" s="136" t="s">
        <v>427</v>
      </c>
      <c r="J143" s="136" t="s">
        <v>95</v>
      </c>
      <c r="K143" s="27" t="s">
        <v>1615</v>
      </c>
      <c r="L143" s="136" t="s">
        <v>681</v>
      </c>
      <c r="M143" s="136" t="s">
        <v>1615</v>
      </c>
      <c r="P143" s="136" t="s">
        <v>95</v>
      </c>
      <c r="Q143" s="27" t="s">
        <v>2048</v>
      </c>
      <c r="R143" s="27" t="s">
        <v>1934</v>
      </c>
      <c r="S143" s="27" t="s">
        <v>2030</v>
      </c>
      <c r="T143" s="27" t="s">
        <v>1938</v>
      </c>
      <c r="U143" s="27" t="s">
        <v>1935</v>
      </c>
      <c r="V143" s="158">
        <v>1</v>
      </c>
      <c r="X143" s="27" t="s">
        <v>1936</v>
      </c>
      <c r="Y143" s="27" t="s">
        <v>538</v>
      </c>
      <c r="AD143" s="157" t="s">
        <v>2064</v>
      </c>
      <c r="AH143" s="27" t="s">
        <v>1939</v>
      </c>
    </row>
    <row r="144" spans="1:34" s="27" customFormat="1" ht="409.6" hidden="1">
      <c r="A144" s="27" t="s">
        <v>324</v>
      </c>
      <c r="B144" s="27">
        <v>2017</v>
      </c>
      <c r="C144" s="28" t="s">
        <v>325</v>
      </c>
      <c r="D144" s="28" t="s">
        <v>2038</v>
      </c>
      <c r="E144" s="27" t="s">
        <v>1962</v>
      </c>
      <c r="F144" s="30" t="s">
        <v>87</v>
      </c>
      <c r="G144" s="27" t="s">
        <v>1614</v>
      </c>
      <c r="H144" s="27" t="s">
        <v>1937</v>
      </c>
      <c r="I144" s="136" t="s">
        <v>427</v>
      </c>
      <c r="J144" s="136" t="s">
        <v>95</v>
      </c>
      <c r="K144" s="27" t="s">
        <v>1615</v>
      </c>
      <c r="L144" s="136" t="s">
        <v>681</v>
      </c>
      <c r="M144" s="136" t="s">
        <v>1615</v>
      </c>
      <c r="P144" s="136" t="s">
        <v>95</v>
      </c>
      <c r="Q144" s="27" t="s">
        <v>2048</v>
      </c>
      <c r="R144" s="27" t="s">
        <v>1934</v>
      </c>
      <c r="S144" s="27" t="s">
        <v>2030</v>
      </c>
      <c r="T144" s="27" t="s">
        <v>1938</v>
      </c>
      <c r="U144" s="27" t="s">
        <v>1935</v>
      </c>
      <c r="V144" s="158">
        <v>1</v>
      </c>
      <c r="X144" s="27" t="s">
        <v>1936</v>
      </c>
      <c r="Y144" s="27" t="s">
        <v>538</v>
      </c>
      <c r="AD144" s="157" t="s">
        <v>2064</v>
      </c>
      <c r="AH144" s="27" t="s">
        <v>1939</v>
      </c>
    </row>
    <row r="145" spans="1:34" s="27" customFormat="1" ht="409.6" hidden="1">
      <c r="A145" s="27" t="s">
        <v>324</v>
      </c>
      <c r="B145" s="27">
        <v>2017</v>
      </c>
      <c r="C145" s="28" t="s">
        <v>325</v>
      </c>
      <c r="D145" s="28" t="s">
        <v>2037</v>
      </c>
      <c r="E145" s="27" t="s">
        <v>1963</v>
      </c>
      <c r="F145" s="30" t="s">
        <v>87</v>
      </c>
      <c r="G145" s="27" t="s">
        <v>1614</v>
      </c>
      <c r="H145" s="27" t="s">
        <v>1937</v>
      </c>
      <c r="I145" s="136" t="s">
        <v>427</v>
      </c>
      <c r="J145" s="136" t="s">
        <v>95</v>
      </c>
      <c r="K145" s="27" t="s">
        <v>1615</v>
      </c>
      <c r="L145" s="136" t="s">
        <v>681</v>
      </c>
      <c r="M145" s="136" t="s">
        <v>1615</v>
      </c>
      <c r="P145" s="136" t="s">
        <v>95</v>
      </c>
      <c r="Q145" s="27" t="s">
        <v>2048</v>
      </c>
      <c r="R145" s="27" t="s">
        <v>1934</v>
      </c>
      <c r="S145" s="27" t="s">
        <v>2030</v>
      </c>
      <c r="T145" s="27" t="s">
        <v>1938</v>
      </c>
      <c r="U145" s="27" t="s">
        <v>1935</v>
      </c>
      <c r="V145" s="158">
        <v>1</v>
      </c>
      <c r="X145" s="27" t="s">
        <v>1936</v>
      </c>
      <c r="Y145" s="27" t="s">
        <v>538</v>
      </c>
      <c r="AD145" s="157" t="s">
        <v>2064</v>
      </c>
      <c r="AH145" s="27" t="s">
        <v>1939</v>
      </c>
    </row>
    <row r="146" spans="1:34" s="27" customFormat="1" ht="409.6" hidden="1">
      <c r="A146" s="27" t="s">
        <v>324</v>
      </c>
      <c r="B146" s="27">
        <v>2017</v>
      </c>
      <c r="C146" s="28" t="s">
        <v>325</v>
      </c>
      <c r="D146" s="28" t="s">
        <v>2038</v>
      </c>
      <c r="E146" s="27" t="s">
        <v>1964</v>
      </c>
      <c r="F146" s="30" t="s">
        <v>87</v>
      </c>
      <c r="G146" s="27" t="s">
        <v>1614</v>
      </c>
      <c r="H146" s="27" t="s">
        <v>1937</v>
      </c>
      <c r="I146" s="136" t="s">
        <v>427</v>
      </c>
      <c r="J146" s="136" t="s">
        <v>95</v>
      </c>
      <c r="K146" s="27" t="s">
        <v>1615</v>
      </c>
      <c r="L146" s="136" t="s">
        <v>681</v>
      </c>
      <c r="M146" s="136" t="s">
        <v>1615</v>
      </c>
      <c r="P146" s="136" t="s">
        <v>95</v>
      </c>
      <c r="Q146" s="27" t="s">
        <v>2048</v>
      </c>
      <c r="R146" s="27" t="s">
        <v>1934</v>
      </c>
      <c r="S146" s="27" t="s">
        <v>2030</v>
      </c>
      <c r="T146" s="27" t="s">
        <v>1938</v>
      </c>
      <c r="U146" s="27" t="s">
        <v>1935</v>
      </c>
      <c r="V146" s="158">
        <v>1</v>
      </c>
      <c r="X146" s="27" t="s">
        <v>1936</v>
      </c>
      <c r="Y146" s="27" t="s">
        <v>538</v>
      </c>
      <c r="AD146" s="157" t="s">
        <v>2064</v>
      </c>
      <c r="AH146" s="27" t="s">
        <v>1939</v>
      </c>
    </row>
    <row r="147" spans="1:34" ht="325" hidden="1">
      <c r="A147" s="27" t="s">
        <v>334</v>
      </c>
      <c r="B147" s="27">
        <v>2015</v>
      </c>
      <c r="C147" s="28" t="s">
        <v>335</v>
      </c>
      <c r="D147" s="27" t="s">
        <v>2038</v>
      </c>
      <c r="E147" s="27" t="s">
        <v>74</v>
      </c>
      <c r="F147" s="30" t="s">
        <v>87</v>
      </c>
      <c r="G147" s="136" t="s">
        <v>1637</v>
      </c>
      <c r="H147" s="136" t="s">
        <v>1600</v>
      </c>
      <c r="I147" s="136" t="s">
        <v>681</v>
      </c>
      <c r="J147" s="136" t="s">
        <v>1615</v>
      </c>
      <c r="K147" s="136" t="s">
        <v>556</v>
      </c>
      <c r="L147" s="136" t="s">
        <v>556</v>
      </c>
      <c r="M147" s="136" t="s">
        <v>95</v>
      </c>
      <c r="P147" s="136" t="s">
        <v>95</v>
      </c>
      <c r="Q147" s="27" t="s">
        <v>2048</v>
      </c>
      <c r="R147" s="136" t="s">
        <v>1730</v>
      </c>
      <c r="S147" s="136" t="s">
        <v>2031</v>
      </c>
      <c r="T147" s="136" t="s">
        <v>1621</v>
      </c>
      <c r="U147" s="136" t="s">
        <v>1731</v>
      </c>
      <c r="V147" s="158">
        <v>30</v>
      </c>
      <c r="W147" s="136" t="s">
        <v>2058</v>
      </c>
      <c r="X147" s="27" t="s">
        <v>632</v>
      </c>
      <c r="Y147" s="27" t="s">
        <v>543</v>
      </c>
      <c r="Z147" s="27">
        <v>1</v>
      </c>
      <c r="AA147" s="136" t="s">
        <v>1729</v>
      </c>
      <c r="AB147" s="136" t="s">
        <v>1728</v>
      </c>
      <c r="AC147" s="136" t="s">
        <v>1737</v>
      </c>
      <c r="AD147" s="156">
        <v>5.4</v>
      </c>
      <c r="AE147" s="136">
        <v>2.4900000000000002</v>
      </c>
    </row>
    <row r="148" spans="1:34" ht="325" hidden="1">
      <c r="A148" s="27" t="s">
        <v>334</v>
      </c>
      <c r="B148" s="27">
        <v>2015</v>
      </c>
      <c r="C148" s="28" t="s">
        <v>335</v>
      </c>
      <c r="D148" s="27" t="s">
        <v>2038</v>
      </c>
      <c r="E148" s="27" t="s">
        <v>74</v>
      </c>
      <c r="F148" s="30" t="s">
        <v>87</v>
      </c>
      <c r="G148" s="136" t="s">
        <v>1637</v>
      </c>
      <c r="H148" s="136" t="s">
        <v>1600</v>
      </c>
      <c r="I148" s="136" t="s">
        <v>681</v>
      </c>
      <c r="J148" s="136" t="s">
        <v>1615</v>
      </c>
      <c r="K148" s="136" t="s">
        <v>1603</v>
      </c>
      <c r="L148" s="136" t="s">
        <v>1455</v>
      </c>
      <c r="M148" s="136" t="s">
        <v>95</v>
      </c>
      <c r="P148" s="136" t="s">
        <v>95</v>
      </c>
      <c r="Q148" s="27" t="s">
        <v>2048</v>
      </c>
      <c r="R148" s="136" t="s">
        <v>1730</v>
      </c>
      <c r="S148" s="136" t="s">
        <v>2031</v>
      </c>
      <c r="T148" s="136" t="s">
        <v>1621</v>
      </c>
      <c r="U148" s="136" t="s">
        <v>1731</v>
      </c>
      <c r="V148" s="158">
        <v>30</v>
      </c>
      <c r="W148" s="136" t="s">
        <v>2058</v>
      </c>
      <c r="X148" s="27" t="s">
        <v>632</v>
      </c>
      <c r="Y148" s="27" t="s">
        <v>543</v>
      </c>
      <c r="Z148" s="27">
        <v>1</v>
      </c>
      <c r="AA148" s="136">
        <v>1</v>
      </c>
      <c r="AB148" s="136" t="s">
        <v>1728</v>
      </c>
      <c r="AC148" s="136" t="s">
        <v>1738</v>
      </c>
      <c r="AD148" s="156">
        <v>5.59</v>
      </c>
      <c r="AE148" s="136">
        <v>4.55</v>
      </c>
    </row>
    <row r="149" spans="1:34" ht="325" hidden="1">
      <c r="A149" s="27" t="s">
        <v>334</v>
      </c>
      <c r="B149" s="27">
        <v>2015</v>
      </c>
      <c r="C149" s="28" t="s">
        <v>335</v>
      </c>
      <c r="D149" s="27" t="s">
        <v>2038</v>
      </c>
      <c r="E149" s="27" t="s">
        <v>74</v>
      </c>
      <c r="F149" s="30" t="s">
        <v>87</v>
      </c>
      <c r="G149" s="136" t="s">
        <v>1637</v>
      </c>
      <c r="H149" s="136" t="s">
        <v>1600</v>
      </c>
      <c r="I149" s="136" t="s">
        <v>681</v>
      </c>
      <c r="J149" s="136" t="s">
        <v>1615</v>
      </c>
      <c r="K149" s="136" t="s">
        <v>573</v>
      </c>
      <c r="L149" s="27" t="s">
        <v>2101</v>
      </c>
      <c r="M149" s="136" t="s">
        <v>95</v>
      </c>
      <c r="P149" s="136" t="s">
        <v>95</v>
      </c>
      <c r="Q149" s="27" t="s">
        <v>2048</v>
      </c>
      <c r="R149" s="136" t="s">
        <v>1730</v>
      </c>
      <c r="S149" s="136" t="s">
        <v>2031</v>
      </c>
      <c r="T149" s="136" t="s">
        <v>1621</v>
      </c>
      <c r="U149" s="136" t="s">
        <v>1731</v>
      </c>
      <c r="V149" s="158">
        <v>30</v>
      </c>
      <c r="W149" s="136" t="s">
        <v>2058</v>
      </c>
      <c r="X149" s="27" t="s">
        <v>632</v>
      </c>
      <c r="Y149" s="27" t="s">
        <v>543</v>
      </c>
      <c r="Z149" s="27">
        <v>1</v>
      </c>
      <c r="AA149" s="136" t="s">
        <v>1729</v>
      </c>
      <c r="AB149" s="136" t="s">
        <v>1728</v>
      </c>
      <c r="AC149" s="136" t="s">
        <v>1739</v>
      </c>
      <c r="AD149" s="156">
        <v>4.8</v>
      </c>
      <c r="AE149" s="136">
        <v>5.27</v>
      </c>
    </row>
    <row r="150" spans="1:34" ht="325" hidden="1">
      <c r="A150" s="27" t="s">
        <v>334</v>
      </c>
      <c r="B150" s="27">
        <v>2015</v>
      </c>
      <c r="C150" s="28" t="s">
        <v>335</v>
      </c>
      <c r="D150" s="27" t="s">
        <v>2038</v>
      </c>
      <c r="E150" s="27" t="s">
        <v>74</v>
      </c>
      <c r="F150" s="30" t="s">
        <v>87</v>
      </c>
      <c r="G150" s="136" t="s">
        <v>1637</v>
      </c>
      <c r="H150" s="136" t="s">
        <v>1600</v>
      </c>
      <c r="I150" s="136" t="s">
        <v>681</v>
      </c>
      <c r="J150" s="136" t="s">
        <v>1615</v>
      </c>
      <c r="K150" s="136" t="s">
        <v>582</v>
      </c>
      <c r="L150" s="136" t="s">
        <v>427</v>
      </c>
      <c r="M150" s="136" t="s">
        <v>95</v>
      </c>
      <c r="P150" s="136" t="s">
        <v>95</v>
      </c>
      <c r="Q150" s="27" t="s">
        <v>2048</v>
      </c>
      <c r="R150" s="136" t="s">
        <v>1730</v>
      </c>
      <c r="S150" s="136" t="s">
        <v>2031</v>
      </c>
      <c r="T150" s="136" t="s">
        <v>1621</v>
      </c>
      <c r="U150" s="136" t="s">
        <v>1731</v>
      </c>
      <c r="V150" s="158">
        <v>30</v>
      </c>
      <c r="W150" s="136" t="s">
        <v>2058</v>
      </c>
      <c r="X150" s="27" t="s">
        <v>632</v>
      </c>
      <c r="Y150" s="27" t="s">
        <v>543</v>
      </c>
      <c r="Z150" s="27">
        <v>1</v>
      </c>
      <c r="AA150" s="136" t="s">
        <v>1729</v>
      </c>
      <c r="AB150" s="136" t="s">
        <v>1728</v>
      </c>
      <c r="AC150" s="136" t="s">
        <v>1740</v>
      </c>
      <c r="AD150" s="156">
        <v>4.21</v>
      </c>
      <c r="AE150" s="136">
        <v>3.99</v>
      </c>
    </row>
    <row r="151" spans="1:34" ht="325" hidden="1">
      <c r="A151" s="27" t="s">
        <v>334</v>
      </c>
      <c r="B151" s="27">
        <v>2015</v>
      </c>
      <c r="C151" s="28" t="s">
        <v>335</v>
      </c>
      <c r="D151" s="27" t="s">
        <v>2038</v>
      </c>
      <c r="E151" s="27" t="s">
        <v>74</v>
      </c>
      <c r="F151" s="30" t="s">
        <v>87</v>
      </c>
      <c r="G151" s="136" t="s">
        <v>1637</v>
      </c>
      <c r="H151" s="136" t="s">
        <v>1600</v>
      </c>
      <c r="I151" s="136" t="s">
        <v>681</v>
      </c>
      <c r="J151" s="136" t="s">
        <v>1615</v>
      </c>
      <c r="K151" s="136" t="s">
        <v>590</v>
      </c>
      <c r="L151" s="136" t="s">
        <v>427</v>
      </c>
      <c r="M151" s="136" t="s">
        <v>95</v>
      </c>
      <c r="P151" s="136" t="s">
        <v>95</v>
      </c>
      <c r="Q151" s="27" t="s">
        <v>2048</v>
      </c>
      <c r="R151" s="136" t="s">
        <v>1730</v>
      </c>
      <c r="S151" s="136" t="s">
        <v>2031</v>
      </c>
      <c r="T151" s="136" t="s">
        <v>1621</v>
      </c>
      <c r="U151" s="136" t="s">
        <v>1731</v>
      </c>
      <c r="V151" s="158">
        <v>30</v>
      </c>
      <c r="W151" s="136" t="s">
        <v>2058</v>
      </c>
      <c r="X151" s="27" t="s">
        <v>632</v>
      </c>
      <c r="Y151" s="27" t="s">
        <v>543</v>
      </c>
      <c r="Z151" s="27">
        <v>1</v>
      </c>
      <c r="AA151" s="136" t="s">
        <v>1729</v>
      </c>
      <c r="AB151" s="136" t="s">
        <v>1728</v>
      </c>
      <c r="AC151" s="136" t="s">
        <v>1741</v>
      </c>
      <c r="AD151" s="156">
        <v>3.8</v>
      </c>
      <c r="AE151" s="136">
        <v>3.64</v>
      </c>
    </row>
    <row r="152" spans="1:34" ht="325" hidden="1">
      <c r="A152" s="27" t="s">
        <v>334</v>
      </c>
      <c r="B152" s="27">
        <v>2015</v>
      </c>
      <c r="C152" s="28" t="s">
        <v>335</v>
      </c>
      <c r="D152" s="27" t="s">
        <v>2038</v>
      </c>
      <c r="E152" s="27" t="s">
        <v>74</v>
      </c>
      <c r="F152" s="30" t="s">
        <v>87</v>
      </c>
      <c r="G152" s="136" t="s">
        <v>1637</v>
      </c>
      <c r="H152" s="136" t="s">
        <v>1600</v>
      </c>
      <c r="I152" s="136" t="s">
        <v>681</v>
      </c>
      <c r="J152" s="136" t="s">
        <v>1615</v>
      </c>
      <c r="K152" s="136" t="s">
        <v>599</v>
      </c>
      <c r="L152" s="136" t="s">
        <v>599</v>
      </c>
      <c r="M152" s="136" t="s">
        <v>95</v>
      </c>
      <c r="P152" s="136" t="s">
        <v>95</v>
      </c>
      <c r="Q152" s="27" t="s">
        <v>2048</v>
      </c>
      <c r="R152" s="136" t="s">
        <v>1730</v>
      </c>
      <c r="S152" s="136" t="s">
        <v>2031</v>
      </c>
      <c r="T152" s="136" t="s">
        <v>1621</v>
      </c>
      <c r="U152" s="136" t="s">
        <v>1731</v>
      </c>
      <c r="V152" s="158">
        <v>30</v>
      </c>
      <c r="W152" s="136" t="s">
        <v>2058</v>
      </c>
      <c r="X152" s="27" t="s">
        <v>632</v>
      </c>
      <c r="Y152" s="27" t="s">
        <v>543</v>
      </c>
      <c r="Z152" s="27">
        <v>1</v>
      </c>
      <c r="AA152" s="136" t="s">
        <v>1729</v>
      </c>
      <c r="AB152" s="136" t="s">
        <v>1728</v>
      </c>
      <c r="AC152" s="136" t="s">
        <v>1742</v>
      </c>
      <c r="AD152" s="156">
        <v>10.26</v>
      </c>
      <c r="AE152" s="136">
        <v>13.28</v>
      </c>
    </row>
    <row r="153" spans="1:34" ht="200" hidden="1">
      <c r="A153" s="27" t="s">
        <v>334</v>
      </c>
      <c r="B153" s="27">
        <v>2015</v>
      </c>
      <c r="C153" s="28" t="s">
        <v>335</v>
      </c>
      <c r="D153" s="27" t="s">
        <v>2038</v>
      </c>
      <c r="E153" s="27" t="s">
        <v>74</v>
      </c>
      <c r="F153" s="30" t="s">
        <v>87</v>
      </c>
      <c r="G153" s="136" t="s">
        <v>1614</v>
      </c>
      <c r="H153" s="136" t="s">
        <v>1600</v>
      </c>
      <c r="I153" s="136" t="s">
        <v>681</v>
      </c>
      <c r="J153" s="136" t="s">
        <v>1615</v>
      </c>
      <c r="K153" s="136" t="s">
        <v>556</v>
      </c>
      <c r="L153" s="136" t="s">
        <v>556</v>
      </c>
      <c r="M153" s="136" t="s">
        <v>95</v>
      </c>
      <c r="P153" s="136" t="s">
        <v>95</v>
      </c>
      <c r="Q153" s="27" t="s">
        <v>2048</v>
      </c>
      <c r="R153" s="136" t="s">
        <v>1730</v>
      </c>
      <c r="S153" s="136" t="s">
        <v>2031</v>
      </c>
      <c r="T153" s="136" t="s">
        <v>1621</v>
      </c>
      <c r="U153" s="136" t="s">
        <v>1732</v>
      </c>
      <c r="V153" s="158">
        <v>30</v>
      </c>
      <c r="W153" s="136" t="s">
        <v>2058</v>
      </c>
      <c r="X153" s="27" t="s">
        <v>632</v>
      </c>
      <c r="Y153" s="27" t="s">
        <v>543</v>
      </c>
      <c r="Z153" s="27">
        <v>1</v>
      </c>
      <c r="AA153" s="136" t="s">
        <v>1729</v>
      </c>
      <c r="AB153" s="136" t="s">
        <v>1728</v>
      </c>
      <c r="AC153" s="136" t="s">
        <v>1743</v>
      </c>
      <c r="AD153" s="156">
        <v>0.82</v>
      </c>
      <c r="AE153" s="136">
        <v>1.58</v>
      </c>
    </row>
    <row r="154" spans="1:34" ht="200" hidden="1">
      <c r="A154" s="27" t="s">
        <v>334</v>
      </c>
      <c r="B154" s="27">
        <v>2015</v>
      </c>
      <c r="C154" s="28" t="s">
        <v>335</v>
      </c>
      <c r="D154" s="27" t="s">
        <v>2038</v>
      </c>
      <c r="E154" s="27" t="s">
        <v>74</v>
      </c>
      <c r="F154" s="30" t="s">
        <v>87</v>
      </c>
      <c r="G154" s="136" t="s">
        <v>1614</v>
      </c>
      <c r="H154" s="136" t="s">
        <v>1600</v>
      </c>
      <c r="I154" s="136" t="s">
        <v>681</v>
      </c>
      <c r="J154" s="136" t="s">
        <v>1615</v>
      </c>
      <c r="K154" s="136" t="s">
        <v>1603</v>
      </c>
      <c r="L154" s="136" t="s">
        <v>1455</v>
      </c>
      <c r="M154" s="136" t="s">
        <v>95</v>
      </c>
      <c r="P154" s="136" t="s">
        <v>95</v>
      </c>
      <c r="Q154" s="27" t="s">
        <v>2048</v>
      </c>
      <c r="R154" s="136" t="s">
        <v>1730</v>
      </c>
      <c r="S154" s="136" t="s">
        <v>2031</v>
      </c>
      <c r="T154" s="136" t="s">
        <v>1621</v>
      </c>
      <c r="U154" s="136" t="s">
        <v>1732</v>
      </c>
      <c r="V154" s="158">
        <v>30</v>
      </c>
      <c r="W154" s="136" t="s">
        <v>2058</v>
      </c>
      <c r="X154" s="27" t="s">
        <v>632</v>
      </c>
      <c r="Y154" s="27" t="s">
        <v>543</v>
      </c>
      <c r="Z154" s="27">
        <v>1</v>
      </c>
      <c r="AA154" s="136" t="s">
        <v>1729</v>
      </c>
      <c r="AB154" s="136" t="s">
        <v>1728</v>
      </c>
      <c r="AC154" s="136" t="s">
        <v>1744</v>
      </c>
      <c r="AD154" s="156">
        <v>0.71</v>
      </c>
      <c r="AE154" s="136">
        <v>0.61</v>
      </c>
    </row>
    <row r="155" spans="1:34" ht="200" hidden="1">
      <c r="A155" s="27" t="s">
        <v>334</v>
      </c>
      <c r="B155" s="27">
        <v>2015</v>
      </c>
      <c r="C155" s="28" t="s">
        <v>335</v>
      </c>
      <c r="D155" s="27" t="s">
        <v>2038</v>
      </c>
      <c r="E155" s="27" t="s">
        <v>74</v>
      </c>
      <c r="F155" s="30" t="s">
        <v>87</v>
      </c>
      <c r="G155" s="136" t="s">
        <v>1614</v>
      </c>
      <c r="H155" s="136" t="s">
        <v>1600</v>
      </c>
      <c r="I155" s="136" t="s">
        <v>681</v>
      </c>
      <c r="J155" s="136" t="s">
        <v>1615</v>
      </c>
      <c r="K155" s="136" t="s">
        <v>573</v>
      </c>
      <c r="L155" s="27" t="s">
        <v>2101</v>
      </c>
      <c r="M155" s="136" t="s">
        <v>95</v>
      </c>
      <c r="P155" s="136" t="s">
        <v>95</v>
      </c>
      <c r="Q155" s="27" t="s">
        <v>2048</v>
      </c>
      <c r="R155" s="136" t="s">
        <v>1730</v>
      </c>
      <c r="S155" s="136" t="s">
        <v>2031</v>
      </c>
      <c r="T155" s="136" t="s">
        <v>1621</v>
      </c>
      <c r="U155" s="136" t="s">
        <v>1732</v>
      </c>
      <c r="V155" s="158">
        <v>30</v>
      </c>
      <c r="W155" s="136" t="s">
        <v>2058</v>
      </c>
      <c r="X155" s="27" t="s">
        <v>632</v>
      </c>
      <c r="Y155" s="27" t="s">
        <v>543</v>
      </c>
      <c r="Z155" s="27">
        <v>1</v>
      </c>
      <c r="AA155" s="136" t="s">
        <v>1729</v>
      </c>
      <c r="AB155" s="136" t="s">
        <v>1728</v>
      </c>
      <c r="AC155" s="136" t="s">
        <v>1745</v>
      </c>
      <c r="AD155" s="156">
        <v>1.18</v>
      </c>
      <c r="AE155" s="136">
        <v>2.04</v>
      </c>
    </row>
    <row r="156" spans="1:34" ht="200" hidden="1">
      <c r="A156" s="27" t="s">
        <v>334</v>
      </c>
      <c r="B156" s="27">
        <v>2015</v>
      </c>
      <c r="C156" s="28" t="s">
        <v>335</v>
      </c>
      <c r="D156" s="27" t="s">
        <v>2038</v>
      </c>
      <c r="E156" s="27" t="s">
        <v>74</v>
      </c>
      <c r="F156" s="30" t="s">
        <v>87</v>
      </c>
      <c r="G156" s="136" t="s">
        <v>1614</v>
      </c>
      <c r="H156" s="136" t="s">
        <v>1600</v>
      </c>
      <c r="I156" s="136" t="s">
        <v>681</v>
      </c>
      <c r="J156" s="136" t="s">
        <v>1615</v>
      </c>
      <c r="K156" s="136" t="s">
        <v>582</v>
      </c>
      <c r="L156" s="136" t="s">
        <v>427</v>
      </c>
      <c r="M156" s="136" t="s">
        <v>95</v>
      </c>
      <c r="P156" s="136" t="s">
        <v>95</v>
      </c>
      <c r="Q156" s="27" t="s">
        <v>2048</v>
      </c>
      <c r="R156" s="136" t="s">
        <v>1730</v>
      </c>
      <c r="S156" s="136" t="s">
        <v>2031</v>
      </c>
      <c r="T156" s="136" t="s">
        <v>1621</v>
      </c>
      <c r="U156" s="136" t="s">
        <v>1732</v>
      </c>
      <c r="V156" s="158">
        <v>30</v>
      </c>
      <c r="W156" s="136" t="s">
        <v>2058</v>
      </c>
      <c r="X156" s="27" t="s">
        <v>632</v>
      </c>
      <c r="Y156" s="27" t="s">
        <v>543</v>
      </c>
      <c r="Z156" s="27">
        <v>1</v>
      </c>
      <c r="AA156" s="136" t="s">
        <v>1729</v>
      </c>
      <c r="AB156" s="136" t="s">
        <v>1728</v>
      </c>
      <c r="AC156" s="136" t="s">
        <v>1746</v>
      </c>
      <c r="AD156" s="156">
        <v>1.62</v>
      </c>
      <c r="AE156" s="136">
        <v>2.61</v>
      </c>
    </row>
    <row r="157" spans="1:34" ht="200" hidden="1">
      <c r="A157" s="27" t="s">
        <v>334</v>
      </c>
      <c r="B157" s="27">
        <v>2015</v>
      </c>
      <c r="C157" s="28" t="s">
        <v>335</v>
      </c>
      <c r="D157" s="27" t="s">
        <v>2038</v>
      </c>
      <c r="E157" s="27" t="s">
        <v>74</v>
      </c>
      <c r="F157" s="30" t="s">
        <v>87</v>
      </c>
      <c r="G157" s="136" t="s">
        <v>1614</v>
      </c>
      <c r="H157" s="136" t="s">
        <v>1600</v>
      </c>
      <c r="I157" s="136" t="s">
        <v>681</v>
      </c>
      <c r="J157" s="136" t="s">
        <v>1615</v>
      </c>
      <c r="K157" s="136" t="s">
        <v>590</v>
      </c>
      <c r="L157" s="136" t="s">
        <v>427</v>
      </c>
      <c r="M157" s="136" t="s">
        <v>95</v>
      </c>
      <c r="P157" s="136" t="s">
        <v>95</v>
      </c>
      <c r="Q157" s="27" t="s">
        <v>2048</v>
      </c>
      <c r="R157" s="136" t="s">
        <v>1730</v>
      </c>
      <c r="S157" s="136" t="s">
        <v>2031</v>
      </c>
      <c r="T157" s="136" t="s">
        <v>1621</v>
      </c>
      <c r="U157" s="136" t="s">
        <v>1732</v>
      </c>
      <c r="V157" s="158">
        <v>30</v>
      </c>
      <c r="W157" s="136" t="s">
        <v>2058</v>
      </c>
      <c r="X157" s="27" t="s">
        <v>632</v>
      </c>
      <c r="Y157" s="27" t="s">
        <v>543</v>
      </c>
      <c r="Z157" s="27">
        <v>1</v>
      </c>
      <c r="AA157" s="136" t="s">
        <v>1729</v>
      </c>
      <c r="AB157" s="136" t="s">
        <v>1728</v>
      </c>
      <c r="AC157" s="136" t="s">
        <v>1747</v>
      </c>
      <c r="AD157" s="156">
        <v>3.45</v>
      </c>
      <c r="AE157" s="136">
        <v>6.11</v>
      </c>
    </row>
    <row r="158" spans="1:34" ht="200" hidden="1">
      <c r="A158" s="27" t="s">
        <v>334</v>
      </c>
      <c r="B158" s="27">
        <v>2015</v>
      </c>
      <c r="C158" s="28" t="s">
        <v>335</v>
      </c>
      <c r="D158" s="27" t="s">
        <v>2038</v>
      </c>
      <c r="E158" s="27" t="s">
        <v>74</v>
      </c>
      <c r="F158" s="30" t="s">
        <v>87</v>
      </c>
      <c r="G158" s="136" t="s">
        <v>1614</v>
      </c>
      <c r="H158" s="136" t="s">
        <v>1600</v>
      </c>
      <c r="I158" s="136" t="s">
        <v>681</v>
      </c>
      <c r="J158" s="136" t="s">
        <v>1615</v>
      </c>
      <c r="K158" s="136" t="s">
        <v>599</v>
      </c>
      <c r="L158" s="136" t="s">
        <v>599</v>
      </c>
      <c r="M158" s="136" t="s">
        <v>95</v>
      </c>
      <c r="P158" s="136" t="s">
        <v>95</v>
      </c>
      <c r="Q158" s="27" t="s">
        <v>2048</v>
      </c>
      <c r="R158" s="136" t="s">
        <v>1730</v>
      </c>
      <c r="S158" s="136" t="s">
        <v>2031</v>
      </c>
      <c r="T158" s="136" t="s">
        <v>1621</v>
      </c>
      <c r="U158" s="136" t="s">
        <v>1732</v>
      </c>
      <c r="V158" s="158">
        <v>30</v>
      </c>
      <c r="W158" s="136" t="s">
        <v>2058</v>
      </c>
      <c r="X158" s="27" t="s">
        <v>632</v>
      </c>
      <c r="Y158" s="27" t="s">
        <v>543</v>
      </c>
      <c r="Z158" s="27">
        <v>1</v>
      </c>
      <c r="AA158" s="136" t="s">
        <v>1729</v>
      </c>
      <c r="AB158" s="136" t="s">
        <v>1728</v>
      </c>
      <c r="AC158" s="136" t="s">
        <v>1748</v>
      </c>
      <c r="AD158" s="156">
        <v>10.4</v>
      </c>
      <c r="AE158" s="136">
        <v>14.17</v>
      </c>
    </row>
    <row r="159" spans="1:34" ht="200" hidden="1">
      <c r="A159" s="27" t="s">
        <v>334</v>
      </c>
      <c r="B159" s="27">
        <v>2015</v>
      </c>
      <c r="C159" s="28" t="s">
        <v>335</v>
      </c>
      <c r="D159" s="27" t="s">
        <v>2038</v>
      </c>
      <c r="E159" s="27" t="s">
        <v>74</v>
      </c>
      <c r="F159" s="30" t="s">
        <v>87</v>
      </c>
      <c r="G159" s="136" t="s">
        <v>1637</v>
      </c>
      <c r="H159" s="136" t="s">
        <v>556</v>
      </c>
      <c r="I159" s="136" t="s">
        <v>556</v>
      </c>
      <c r="J159" s="136" t="s">
        <v>95</v>
      </c>
      <c r="K159" s="136" t="s">
        <v>1600</v>
      </c>
      <c r="L159" s="136" t="s">
        <v>681</v>
      </c>
      <c r="M159" s="136" t="s">
        <v>1615</v>
      </c>
      <c r="P159" s="136" t="s">
        <v>95</v>
      </c>
      <c r="Q159" s="27" t="s">
        <v>2048</v>
      </c>
      <c r="R159" s="136" t="s">
        <v>1730</v>
      </c>
      <c r="S159" s="136" t="s">
        <v>2031</v>
      </c>
      <c r="T159" s="136" t="s">
        <v>1621</v>
      </c>
      <c r="U159" s="136" t="s">
        <v>1733</v>
      </c>
      <c r="V159" s="158">
        <v>30</v>
      </c>
      <c r="W159" s="136" t="s">
        <v>2058</v>
      </c>
      <c r="X159" s="27" t="s">
        <v>632</v>
      </c>
      <c r="Y159" s="27" t="s">
        <v>543</v>
      </c>
      <c r="Z159" s="27">
        <v>1</v>
      </c>
      <c r="AA159" s="136" t="s">
        <v>1729</v>
      </c>
      <c r="AB159" s="136" t="s">
        <v>1728</v>
      </c>
      <c r="AC159" s="136" t="s">
        <v>1760</v>
      </c>
      <c r="AD159" s="156">
        <v>22</v>
      </c>
      <c r="AE159" s="136">
        <v>13.51</v>
      </c>
    </row>
    <row r="160" spans="1:34" ht="200" hidden="1">
      <c r="A160" s="27" t="s">
        <v>334</v>
      </c>
      <c r="B160" s="27">
        <v>2015</v>
      </c>
      <c r="C160" s="28" t="s">
        <v>335</v>
      </c>
      <c r="D160" s="27" t="s">
        <v>2038</v>
      </c>
      <c r="E160" s="27" t="s">
        <v>74</v>
      </c>
      <c r="F160" s="30" t="s">
        <v>87</v>
      </c>
      <c r="G160" s="136" t="s">
        <v>1637</v>
      </c>
      <c r="H160" s="136" t="s">
        <v>2041</v>
      </c>
      <c r="I160" s="136" t="s">
        <v>1455</v>
      </c>
      <c r="J160" s="136" t="s">
        <v>95</v>
      </c>
      <c r="K160" s="136" t="s">
        <v>1600</v>
      </c>
      <c r="L160" s="136" t="s">
        <v>681</v>
      </c>
      <c r="M160" s="136" t="s">
        <v>1615</v>
      </c>
      <c r="P160" s="136" t="s">
        <v>95</v>
      </c>
      <c r="Q160" s="27" t="s">
        <v>2048</v>
      </c>
      <c r="R160" s="136" t="s">
        <v>1730</v>
      </c>
      <c r="S160" s="136" t="s">
        <v>2031</v>
      </c>
      <c r="T160" s="136" t="s">
        <v>1621</v>
      </c>
      <c r="U160" s="136" t="s">
        <v>1733</v>
      </c>
      <c r="V160" s="158">
        <v>30</v>
      </c>
      <c r="W160" s="136" t="s">
        <v>2058</v>
      </c>
      <c r="X160" s="27" t="s">
        <v>632</v>
      </c>
      <c r="Y160" s="27" t="s">
        <v>543</v>
      </c>
      <c r="Z160" s="27">
        <v>1</v>
      </c>
      <c r="AA160" s="136" t="s">
        <v>1729</v>
      </c>
      <c r="AB160" s="136" t="s">
        <v>1728</v>
      </c>
      <c r="AC160" s="136" t="s">
        <v>1759</v>
      </c>
      <c r="AD160" s="156">
        <v>21.11</v>
      </c>
      <c r="AE160" s="136">
        <v>11.44</v>
      </c>
    </row>
    <row r="161" spans="1:34" ht="200" hidden="1">
      <c r="A161" s="27" t="s">
        <v>334</v>
      </c>
      <c r="B161" s="27">
        <v>2015</v>
      </c>
      <c r="C161" s="28" t="s">
        <v>335</v>
      </c>
      <c r="D161" s="27" t="s">
        <v>2038</v>
      </c>
      <c r="E161" s="27" t="s">
        <v>74</v>
      </c>
      <c r="F161" s="30" t="s">
        <v>87</v>
      </c>
      <c r="G161" s="136" t="s">
        <v>1637</v>
      </c>
      <c r="H161" s="136" t="s">
        <v>573</v>
      </c>
      <c r="I161" s="136" t="s">
        <v>2101</v>
      </c>
      <c r="J161" s="136" t="s">
        <v>95</v>
      </c>
      <c r="K161" s="136" t="s">
        <v>1600</v>
      </c>
      <c r="L161" s="136" t="s">
        <v>681</v>
      </c>
      <c r="M161" s="136" t="s">
        <v>1615</v>
      </c>
      <c r="P161" s="136" t="s">
        <v>95</v>
      </c>
      <c r="Q161" s="27" t="s">
        <v>2048</v>
      </c>
      <c r="R161" s="136" t="s">
        <v>1730</v>
      </c>
      <c r="S161" s="136" t="s">
        <v>2031</v>
      </c>
      <c r="T161" s="136" t="s">
        <v>1621</v>
      </c>
      <c r="U161" s="136" t="s">
        <v>1733</v>
      </c>
      <c r="V161" s="158">
        <v>30</v>
      </c>
      <c r="W161" s="136" t="s">
        <v>2058</v>
      </c>
      <c r="X161" s="27" t="s">
        <v>632</v>
      </c>
      <c r="Y161" s="27" t="s">
        <v>543</v>
      </c>
      <c r="Z161" s="27">
        <v>1</v>
      </c>
      <c r="AA161" s="136" t="s">
        <v>1729</v>
      </c>
      <c r="AB161" s="136" t="s">
        <v>1728</v>
      </c>
      <c r="AC161" s="136" t="s">
        <v>1758</v>
      </c>
      <c r="AD161" s="156">
        <v>27.43</v>
      </c>
      <c r="AE161" s="136">
        <v>15.46</v>
      </c>
    </row>
    <row r="162" spans="1:34" ht="200" hidden="1">
      <c r="A162" s="27" t="s">
        <v>334</v>
      </c>
      <c r="B162" s="27">
        <v>2015</v>
      </c>
      <c r="C162" s="28" t="s">
        <v>335</v>
      </c>
      <c r="D162" s="27" t="s">
        <v>2038</v>
      </c>
      <c r="E162" s="27" t="s">
        <v>74</v>
      </c>
      <c r="F162" s="30" t="s">
        <v>87</v>
      </c>
      <c r="G162" s="136" t="s">
        <v>1637</v>
      </c>
      <c r="H162" s="136" t="s">
        <v>582</v>
      </c>
      <c r="I162" s="136" t="s">
        <v>427</v>
      </c>
      <c r="J162" s="136" t="s">
        <v>95</v>
      </c>
      <c r="K162" s="136" t="s">
        <v>1600</v>
      </c>
      <c r="L162" s="136" t="s">
        <v>681</v>
      </c>
      <c r="M162" s="136" t="s">
        <v>1615</v>
      </c>
      <c r="P162" s="136" t="s">
        <v>95</v>
      </c>
      <c r="Q162" s="27" t="s">
        <v>2048</v>
      </c>
      <c r="R162" s="136" t="s">
        <v>1730</v>
      </c>
      <c r="S162" s="136" t="s">
        <v>2031</v>
      </c>
      <c r="T162" s="136" t="s">
        <v>1621</v>
      </c>
      <c r="U162" s="136" t="s">
        <v>1733</v>
      </c>
      <c r="V162" s="158">
        <v>30</v>
      </c>
      <c r="W162" s="136" t="s">
        <v>2058</v>
      </c>
      <c r="X162" s="27" t="s">
        <v>632</v>
      </c>
      <c r="Y162" s="27" t="s">
        <v>543</v>
      </c>
      <c r="Z162" s="27">
        <v>1</v>
      </c>
      <c r="AA162" s="136" t="s">
        <v>1729</v>
      </c>
      <c r="AB162" s="136" t="s">
        <v>1728</v>
      </c>
      <c r="AC162" s="136" t="s">
        <v>1757</v>
      </c>
      <c r="AD162" s="156">
        <v>21.37</v>
      </c>
      <c r="AE162" s="136">
        <v>13.3</v>
      </c>
    </row>
    <row r="163" spans="1:34" ht="200" hidden="1">
      <c r="A163" s="27" t="s">
        <v>334</v>
      </c>
      <c r="B163" s="27">
        <v>2015</v>
      </c>
      <c r="C163" s="28" t="s">
        <v>335</v>
      </c>
      <c r="D163" s="27" t="s">
        <v>2038</v>
      </c>
      <c r="E163" s="27" t="s">
        <v>74</v>
      </c>
      <c r="F163" s="30" t="s">
        <v>87</v>
      </c>
      <c r="G163" s="136" t="s">
        <v>1637</v>
      </c>
      <c r="H163" s="136" t="s">
        <v>590</v>
      </c>
      <c r="I163" s="136" t="s">
        <v>427</v>
      </c>
      <c r="J163" s="136" t="s">
        <v>95</v>
      </c>
      <c r="K163" s="136" t="s">
        <v>1600</v>
      </c>
      <c r="L163" s="136" t="s">
        <v>681</v>
      </c>
      <c r="M163" s="136" t="s">
        <v>1615</v>
      </c>
      <c r="P163" s="136" t="s">
        <v>95</v>
      </c>
      <c r="Q163" s="27" t="s">
        <v>2048</v>
      </c>
      <c r="R163" s="136" t="s">
        <v>1730</v>
      </c>
      <c r="S163" s="136" t="s">
        <v>2031</v>
      </c>
      <c r="T163" s="136" t="s">
        <v>1621</v>
      </c>
      <c r="U163" s="136" t="s">
        <v>1733</v>
      </c>
      <c r="V163" s="158">
        <v>30</v>
      </c>
      <c r="W163" s="136" t="s">
        <v>2058</v>
      </c>
      <c r="X163" s="27" t="s">
        <v>632</v>
      </c>
      <c r="Y163" s="27" t="s">
        <v>543</v>
      </c>
      <c r="Z163" s="27">
        <v>1</v>
      </c>
      <c r="AA163" s="136" t="s">
        <v>1729</v>
      </c>
      <c r="AB163" s="136" t="s">
        <v>1728</v>
      </c>
      <c r="AC163" s="136" t="s">
        <v>1756</v>
      </c>
      <c r="AD163" s="156">
        <v>17.260000000000002</v>
      </c>
      <c r="AE163" s="136">
        <v>10.3</v>
      </c>
    </row>
    <row r="164" spans="1:34" ht="200" hidden="1">
      <c r="A164" s="27" t="s">
        <v>334</v>
      </c>
      <c r="B164" s="27">
        <v>2015</v>
      </c>
      <c r="C164" s="28" t="s">
        <v>335</v>
      </c>
      <c r="D164" s="27" t="s">
        <v>2038</v>
      </c>
      <c r="E164" s="27" t="s">
        <v>74</v>
      </c>
      <c r="F164" s="30" t="s">
        <v>87</v>
      </c>
      <c r="G164" s="136" t="s">
        <v>1637</v>
      </c>
      <c r="H164" s="136" t="s">
        <v>599</v>
      </c>
      <c r="I164" s="136" t="s">
        <v>599</v>
      </c>
      <c r="J164" s="136" t="s">
        <v>95</v>
      </c>
      <c r="K164" s="136" t="s">
        <v>1600</v>
      </c>
      <c r="L164" s="136" t="s">
        <v>681</v>
      </c>
      <c r="M164" s="136" t="s">
        <v>1615</v>
      </c>
      <c r="P164" s="136" t="s">
        <v>95</v>
      </c>
      <c r="Q164" s="27" t="s">
        <v>2048</v>
      </c>
      <c r="R164" s="136" t="s">
        <v>1730</v>
      </c>
      <c r="S164" s="136" t="s">
        <v>2031</v>
      </c>
      <c r="T164" s="136" t="s">
        <v>1621</v>
      </c>
      <c r="U164" s="136" t="s">
        <v>1733</v>
      </c>
      <c r="V164" s="158">
        <v>30</v>
      </c>
      <c r="W164" s="136" t="s">
        <v>2058</v>
      </c>
      <c r="X164" s="27" t="s">
        <v>632</v>
      </c>
      <c r="Y164" s="27" t="s">
        <v>543</v>
      </c>
      <c r="Z164" s="27">
        <v>1</v>
      </c>
      <c r="AA164" s="136" t="s">
        <v>1729</v>
      </c>
      <c r="AB164" s="136" t="s">
        <v>1728</v>
      </c>
      <c r="AC164" s="136" t="s">
        <v>1755</v>
      </c>
      <c r="AD164" s="156">
        <v>35.53</v>
      </c>
      <c r="AE164" s="136">
        <v>19.239999999999998</v>
      </c>
    </row>
    <row r="165" spans="1:34" ht="200" hidden="1">
      <c r="A165" s="27" t="s">
        <v>334</v>
      </c>
      <c r="B165" s="27">
        <v>2015</v>
      </c>
      <c r="C165" s="28" t="s">
        <v>335</v>
      </c>
      <c r="D165" s="27" t="s">
        <v>2038</v>
      </c>
      <c r="E165" s="27" t="s">
        <v>74</v>
      </c>
      <c r="F165" s="30" t="s">
        <v>87</v>
      </c>
      <c r="G165" s="136" t="s">
        <v>1614</v>
      </c>
      <c r="H165" s="136" t="s">
        <v>556</v>
      </c>
      <c r="I165" s="136" t="s">
        <v>556</v>
      </c>
      <c r="J165" s="136" t="s">
        <v>95</v>
      </c>
      <c r="K165" s="136" t="s">
        <v>1600</v>
      </c>
      <c r="L165" s="136" t="s">
        <v>681</v>
      </c>
      <c r="M165" s="136" t="s">
        <v>1615</v>
      </c>
      <c r="P165" s="136" t="s">
        <v>95</v>
      </c>
      <c r="Q165" s="27" t="s">
        <v>2048</v>
      </c>
      <c r="R165" s="136" t="s">
        <v>1730</v>
      </c>
      <c r="S165" s="136" t="s">
        <v>2031</v>
      </c>
      <c r="T165" s="136" t="s">
        <v>1621</v>
      </c>
      <c r="U165" s="136" t="s">
        <v>1734</v>
      </c>
      <c r="V165" s="158">
        <v>30</v>
      </c>
      <c r="W165" s="136" t="s">
        <v>2058</v>
      </c>
      <c r="X165" s="27" t="s">
        <v>632</v>
      </c>
      <c r="Y165" s="27" t="s">
        <v>543</v>
      </c>
      <c r="Z165" s="27">
        <v>1</v>
      </c>
      <c r="AA165" s="136" t="s">
        <v>1729</v>
      </c>
      <c r="AB165" s="136" t="s">
        <v>1728</v>
      </c>
      <c r="AC165" s="136" t="s">
        <v>1754</v>
      </c>
      <c r="AD165" s="156">
        <v>11.73</v>
      </c>
      <c r="AE165" s="136">
        <v>14.48</v>
      </c>
    </row>
    <row r="166" spans="1:34" ht="200" hidden="1">
      <c r="A166" s="27" t="s">
        <v>334</v>
      </c>
      <c r="B166" s="27">
        <v>2015</v>
      </c>
      <c r="C166" s="28" t="s">
        <v>335</v>
      </c>
      <c r="D166" s="27" t="s">
        <v>2038</v>
      </c>
      <c r="E166" s="27" t="s">
        <v>74</v>
      </c>
      <c r="F166" s="30" t="s">
        <v>87</v>
      </c>
      <c r="G166" s="136" t="s">
        <v>1614</v>
      </c>
      <c r="H166" s="136" t="s">
        <v>2041</v>
      </c>
      <c r="I166" s="136" t="s">
        <v>1455</v>
      </c>
      <c r="J166" s="136" t="s">
        <v>95</v>
      </c>
      <c r="K166" s="136" t="s">
        <v>1600</v>
      </c>
      <c r="L166" s="136" t="s">
        <v>681</v>
      </c>
      <c r="M166" s="136" t="s">
        <v>1615</v>
      </c>
      <c r="P166" s="136" t="s">
        <v>95</v>
      </c>
      <c r="Q166" s="27" t="s">
        <v>2048</v>
      </c>
      <c r="R166" s="136" t="s">
        <v>1730</v>
      </c>
      <c r="S166" s="136" t="s">
        <v>2031</v>
      </c>
      <c r="T166" s="136" t="s">
        <v>1621</v>
      </c>
      <c r="U166" s="136" t="s">
        <v>1734</v>
      </c>
      <c r="V166" s="158">
        <v>30</v>
      </c>
      <c r="W166" s="136" t="s">
        <v>2058</v>
      </c>
      <c r="X166" s="27" t="s">
        <v>632</v>
      </c>
      <c r="Y166" s="27" t="s">
        <v>543</v>
      </c>
      <c r="Z166" s="27">
        <v>1</v>
      </c>
      <c r="AA166" s="136" t="s">
        <v>1729</v>
      </c>
      <c r="AB166" s="136" t="s">
        <v>1728</v>
      </c>
      <c r="AC166" s="136" t="s">
        <v>1753</v>
      </c>
      <c r="AD166" s="156">
        <v>5.39</v>
      </c>
      <c r="AE166" s="136">
        <v>4.67</v>
      </c>
    </row>
    <row r="167" spans="1:34" ht="200" hidden="1">
      <c r="A167" s="27" t="s">
        <v>334</v>
      </c>
      <c r="B167" s="27">
        <v>2015</v>
      </c>
      <c r="C167" s="28" t="s">
        <v>335</v>
      </c>
      <c r="D167" s="27" t="s">
        <v>2038</v>
      </c>
      <c r="E167" s="27" t="s">
        <v>74</v>
      </c>
      <c r="F167" s="30" t="s">
        <v>87</v>
      </c>
      <c r="G167" s="136" t="s">
        <v>1614</v>
      </c>
      <c r="H167" s="136" t="s">
        <v>573</v>
      </c>
      <c r="I167" s="136" t="s">
        <v>2101</v>
      </c>
      <c r="J167" s="136" t="s">
        <v>95</v>
      </c>
      <c r="K167" s="136" t="s">
        <v>1600</v>
      </c>
      <c r="L167" s="136" t="s">
        <v>681</v>
      </c>
      <c r="M167" s="136" t="s">
        <v>1615</v>
      </c>
      <c r="P167" s="136" t="s">
        <v>95</v>
      </c>
      <c r="Q167" s="27" t="s">
        <v>2048</v>
      </c>
      <c r="R167" s="136" t="s">
        <v>1730</v>
      </c>
      <c r="S167" s="136" t="s">
        <v>2031</v>
      </c>
      <c r="T167" s="136" t="s">
        <v>1621</v>
      </c>
      <c r="U167" s="136" t="s">
        <v>1734</v>
      </c>
      <c r="V167" s="158">
        <v>30</v>
      </c>
      <c r="W167" s="136" t="s">
        <v>2058</v>
      </c>
      <c r="X167" s="27" t="s">
        <v>632</v>
      </c>
      <c r="Y167" s="27" t="s">
        <v>543</v>
      </c>
      <c r="Z167" s="27">
        <v>1</v>
      </c>
      <c r="AA167" s="136" t="s">
        <v>1729</v>
      </c>
      <c r="AB167" s="136" t="s">
        <v>1728</v>
      </c>
      <c r="AC167" s="136" t="s">
        <v>1752</v>
      </c>
      <c r="AD167" s="156">
        <v>6.07</v>
      </c>
      <c r="AE167" s="136">
        <v>4.34</v>
      </c>
    </row>
    <row r="168" spans="1:34" ht="200" hidden="1">
      <c r="A168" s="27" t="s">
        <v>334</v>
      </c>
      <c r="B168" s="27">
        <v>2015</v>
      </c>
      <c r="C168" s="28" t="s">
        <v>335</v>
      </c>
      <c r="D168" s="27" t="s">
        <v>2038</v>
      </c>
      <c r="E168" s="27" t="s">
        <v>74</v>
      </c>
      <c r="F168" s="30" t="s">
        <v>87</v>
      </c>
      <c r="G168" s="136" t="s">
        <v>1614</v>
      </c>
      <c r="H168" s="136" t="s">
        <v>582</v>
      </c>
      <c r="I168" s="136" t="s">
        <v>427</v>
      </c>
      <c r="J168" s="136" t="s">
        <v>95</v>
      </c>
      <c r="K168" s="136" t="s">
        <v>1600</v>
      </c>
      <c r="L168" s="136" t="s">
        <v>681</v>
      </c>
      <c r="M168" s="136" t="s">
        <v>1615</v>
      </c>
      <c r="P168" s="136" t="s">
        <v>95</v>
      </c>
      <c r="Q168" s="27" t="s">
        <v>2048</v>
      </c>
      <c r="R168" s="136" t="s">
        <v>1730</v>
      </c>
      <c r="S168" s="136" t="s">
        <v>2031</v>
      </c>
      <c r="T168" s="136" t="s">
        <v>1621</v>
      </c>
      <c r="U168" s="136" t="s">
        <v>1734</v>
      </c>
      <c r="V168" s="158">
        <v>30</v>
      </c>
      <c r="W168" s="136" t="s">
        <v>2058</v>
      </c>
      <c r="X168" s="27" t="s">
        <v>632</v>
      </c>
      <c r="Y168" s="27" t="s">
        <v>543</v>
      </c>
      <c r="Z168" s="27">
        <v>1</v>
      </c>
      <c r="AA168" s="136" t="s">
        <v>1729</v>
      </c>
      <c r="AB168" s="136" t="s">
        <v>1728</v>
      </c>
      <c r="AC168" s="136" t="s">
        <v>1751</v>
      </c>
      <c r="AD168" s="156">
        <v>11.02</v>
      </c>
      <c r="AE168" s="136">
        <v>12.8</v>
      </c>
    </row>
    <row r="169" spans="1:34" ht="200" hidden="1">
      <c r="A169" s="27" t="s">
        <v>334</v>
      </c>
      <c r="B169" s="27">
        <v>2015</v>
      </c>
      <c r="C169" s="28" t="s">
        <v>335</v>
      </c>
      <c r="D169" s="27" t="s">
        <v>2038</v>
      </c>
      <c r="E169" s="27" t="s">
        <v>74</v>
      </c>
      <c r="F169" s="30" t="s">
        <v>87</v>
      </c>
      <c r="G169" s="136" t="s">
        <v>1614</v>
      </c>
      <c r="H169" s="136" t="s">
        <v>590</v>
      </c>
      <c r="I169" s="136" t="s">
        <v>427</v>
      </c>
      <c r="J169" s="136" t="s">
        <v>95</v>
      </c>
      <c r="K169" s="136" t="s">
        <v>1600</v>
      </c>
      <c r="L169" s="136" t="s">
        <v>681</v>
      </c>
      <c r="M169" s="136" t="s">
        <v>1615</v>
      </c>
      <c r="P169" s="136" t="s">
        <v>95</v>
      </c>
      <c r="Q169" s="27" t="s">
        <v>2048</v>
      </c>
      <c r="R169" s="136" t="s">
        <v>1730</v>
      </c>
      <c r="S169" s="136" t="s">
        <v>2031</v>
      </c>
      <c r="T169" s="136" t="s">
        <v>1621</v>
      </c>
      <c r="U169" s="136" t="s">
        <v>1734</v>
      </c>
      <c r="V169" s="158">
        <v>30</v>
      </c>
      <c r="W169" s="136" t="s">
        <v>2058</v>
      </c>
      <c r="X169" s="27" t="s">
        <v>632</v>
      </c>
      <c r="Y169" s="27" t="s">
        <v>543</v>
      </c>
      <c r="Z169" s="27">
        <v>1</v>
      </c>
      <c r="AA169" s="136" t="s">
        <v>1729</v>
      </c>
      <c r="AB169" s="136" t="s">
        <v>1728</v>
      </c>
      <c r="AC169" s="136" t="s">
        <v>1750</v>
      </c>
      <c r="AD169" s="156">
        <v>13.56</v>
      </c>
      <c r="AE169" s="136">
        <v>13.73</v>
      </c>
    </row>
    <row r="170" spans="1:34" ht="200" hidden="1">
      <c r="A170" s="27" t="s">
        <v>334</v>
      </c>
      <c r="B170" s="27">
        <v>2015</v>
      </c>
      <c r="C170" s="28" t="s">
        <v>335</v>
      </c>
      <c r="D170" s="27" t="s">
        <v>2038</v>
      </c>
      <c r="E170" s="27" t="s">
        <v>74</v>
      </c>
      <c r="F170" s="30" t="s">
        <v>87</v>
      </c>
      <c r="G170" s="136" t="s">
        <v>1614</v>
      </c>
      <c r="H170" s="136" t="s">
        <v>599</v>
      </c>
      <c r="I170" s="136" t="s">
        <v>599</v>
      </c>
      <c r="J170" s="136" t="s">
        <v>95</v>
      </c>
      <c r="K170" s="136" t="s">
        <v>1600</v>
      </c>
      <c r="L170" s="136" t="s">
        <v>681</v>
      </c>
      <c r="M170" s="136" t="s">
        <v>1615</v>
      </c>
      <c r="P170" s="136" t="s">
        <v>95</v>
      </c>
      <c r="Q170" s="27" t="s">
        <v>2048</v>
      </c>
      <c r="R170" s="136" t="s">
        <v>1730</v>
      </c>
      <c r="S170" s="136" t="s">
        <v>2031</v>
      </c>
      <c r="T170" s="136" t="s">
        <v>1621</v>
      </c>
      <c r="U170" s="136" t="s">
        <v>1734</v>
      </c>
      <c r="V170" s="158">
        <v>30</v>
      </c>
      <c r="W170" s="136" t="s">
        <v>2058</v>
      </c>
      <c r="X170" s="27" t="s">
        <v>632</v>
      </c>
      <c r="Y170" s="27" t="s">
        <v>543</v>
      </c>
      <c r="Z170" s="27">
        <v>1</v>
      </c>
      <c r="AA170" s="136" t="s">
        <v>1729</v>
      </c>
      <c r="AB170" s="136" t="s">
        <v>1728</v>
      </c>
      <c r="AC170" s="136" t="s">
        <v>1749</v>
      </c>
      <c r="AD170" s="156">
        <v>16.02</v>
      </c>
      <c r="AE170" s="136">
        <v>13.06</v>
      </c>
    </row>
    <row r="171" spans="1:34" ht="300" hidden="1">
      <c r="A171" s="27" t="s">
        <v>334</v>
      </c>
      <c r="B171" s="27">
        <v>2015</v>
      </c>
      <c r="C171" s="28" t="s">
        <v>335</v>
      </c>
      <c r="D171" s="27" t="s">
        <v>2038</v>
      </c>
      <c r="E171" s="27" t="s">
        <v>74</v>
      </c>
      <c r="F171" s="30" t="s">
        <v>87</v>
      </c>
      <c r="G171" s="136" t="s">
        <v>1637</v>
      </c>
      <c r="H171" s="136" t="s">
        <v>1600</v>
      </c>
      <c r="I171" s="136" t="s">
        <v>681</v>
      </c>
      <c r="J171" s="136" t="s">
        <v>1615</v>
      </c>
      <c r="K171" s="136" t="s">
        <v>1600</v>
      </c>
      <c r="L171" s="136" t="s">
        <v>681</v>
      </c>
      <c r="M171" s="136" t="s">
        <v>1615</v>
      </c>
      <c r="P171" s="136" t="s">
        <v>95</v>
      </c>
      <c r="Q171" s="27" t="s">
        <v>2048</v>
      </c>
      <c r="R171" s="136" t="s">
        <v>1730</v>
      </c>
      <c r="S171" s="136" t="s">
        <v>2031</v>
      </c>
      <c r="T171" s="136" t="s">
        <v>1621</v>
      </c>
      <c r="U171" s="136" t="s">
        <v>1735</v>
      </c>
      <c r="V171" s="158">
        <v>30</v>
      </c>
      <c r="W171" s="136" t="s">
        <v>2058</v>
      </c>
      <c r="X171" s="27" t="s">
        <v>632</v>
      </c>
      <c r="Y171" s="27" t="s">
        <v>543</v>
      </c>
      <c r="Z171" s="27">
        <v>1</v>
      </c>
      <c r="AA171" s="136" t="s">
        <v>1729</v>
      </c>
      <c r="AB171" s="136" t="s">
        <v>1728</v>
      </c>
      <c r="AC171" s="136" t="s">
        <v>1736</v>
      </c>
      <c r="AD171" s="156">
        <v>32.53</v>
      </c>
      <c r="AE171" s="136">
        <v>12.07</v>
      </c>
    </row>
    <row r="172" spans="1:34" ht="350" hidden="1">
      <c r="A172" s="27" t="s">
        <v>124</v>
      </c>
      <c r="B172" s="27">
        <v>2014</v>
      </c>
      <c r="C172" s="28" t="s">
        <v>125</v>
      </c>
      <c r="D172" s="27" t="s">
        <v>2038</v>
      </c>
      <c r="E172" s="27" t="s">
        <v>640</v>
      </c>
      <c r="F172" s="30" t="s">
        <v>95</v>
      </c>
      <c r="G172" s="136" t="s">
        <v>1637</v>
      </c>
      <c r="H172" s="136" t="s">
        <v>643</v>
      </c>
      <c r="I172" s="136" t="s">
        <v>2101</v>
      </c>
      <c r="J172" s="136" t="s">
        <v>95</v>
      </c>
      <c r="K172" s="136" t="s">
        <v>1600</v>
      </c>
      <c r="L172" s="136" t="s">
        <v>681</v>
      </c>
      <c r="M172" s="136" t="s">
        <v>681</v>
      </c>
      <c r="N172" s="27">
        <v>22</v>
      </c>
      <c r="O172" s="163">
        <v>0.23499999999999999</v>
      </c>
      <c r="P172" s="27" t="s">
        <v>87</v>
      </c>
      <c r="Q172" s="27" t="s">
        <v>2048</v>
      </c>
      <c r="R172" s="136" t="s">
        <v>1762</v>
      </c>
      <c r="S172" s="136" t="s">
        <v>2020</v>
      </c>
      <c r="T172" s="136" t="s">
        <v>1621</v>
      </c>
      <c r="U172" s="136" t="s">
        <v>2143</v>
      </c>
      <c r="V172" s="158">
        <v>10</v>
      </c>
      <c r="X172" s="27" t="s">
        <v>638</v>
      </c>
      <c r="Y172" s="136" t="s">
        <v>538</v>
      </c>
      <c r="Z172" s="136">
        <v>2</v>
      </c>
      <c r="AA172" s="136" t="s">
        <v>1761</v>
      </c>
      <c r="AC172" s="136" t="s">
        <v>645</v>
      </c>
      <c r="AD172" s="156">
        <v>11.6</v>
      </c>
      <c r="AE172" s="136">
        <v>11.8</v>
      </c>
    </row>
    <row r="173" spans="1:34" ht="350" hidden="1">
      <c r="A173" s="27" t="s">
        <v>124</v>
      </c>
      <c r="B173" s="27">
        <v>2014</v>
      </c>
      <c r="C173" s="28" t="s">
        <v>125</v>
      </c>
      <c r="D173" s="27" t="s">
        <v>2038</v>
      </c>
      <c r="E173" s="27" t="s">
        <v>640</v>
      </c>
      <c r="F173" s="30" t="s">
        <v>95</v>
      </c>
      <c r="G173" s="136" t="s">
        <v>1637</v>
      </c>
      <c r="H173" s="136" t="s">
        <v>654</v>
      </c>
      <c r="I173" s="136" t="s">
        <v>2101</v>
      </c>
      <c r="J173" s="136" t="s">
        <v>95</v>
      </c>
      <c r="K173" s="136" t="s">
        <v>1600</v>
      </c>
      <c r="L173" s="136" t="s">
        <v>681</v>
      </c>
      <c r="M173" s="136" t="s">
        <v>681</v>
      </c>
      <c r="N173" s="27">
        <v>22</v>
      </c>
      <c r="O173" s="163">
        <v>0.23499999999999999</v>
      </c>
      <c r="P173" s="27" t="s">
        <v>87</v>
      </c>
      <c r="Q173" s="27" t="s">
        <v>2048</v>
      </c>
      <c r="R173" s="136" t="s">
        <v>1762</v>
      </c>
      <c r="S173" s="136" t="s">
        <v>2020</v>
      </c>
      <c r="T173" s="136" t="s">
        <v>1621</v>
      </c>
      <c r="U173" s="136" t="s">
        <v>2144</v>
      </c>
      <c r="V173" s="158">
        <v>10</v>
      </c>
      <c r="X173" s="27" t="s">
        <v>638</v>
      </c>
      <c r="Y173" s="136" t="s">
        <v>538</v>
      </c>
      <c r="Z173" s="136">
        <v>2</v>
      </c>
      <c r="AA173" s="136" t="s">
        <v>1761</v>
      </c>
      <c r="AC173" s="136" t="s">
        <v>655</v>
      </c>
      <c r="AD173" s="156">
        <v>21.7</v>
      </c>
      <c r="AE173" s="136">
        <v>23.9</v>
      </c>
    </row>
    <row r="174" spans="1:34" ht="350" hidden="1">
      <c r="A174" s="27" t="s">
        <v>124</v>
      </c>
      <c r="B174" s="27">
        <v>2014</v>
      </c>
      <c r="C174" s="28" t="s">
        <v>125</v>
      </c>
      <c r="D174" s="27" t="s">
        <v>2038</v>
      </c>
      <c r="E174" s="27" t="s">
        <v>640</v>
      </c>
      <c r="F174" s="30" t="s">
        <v>95</v>
      </c>
      <c r="G174" s="136" t="s">
        <v>1637</v>
      </c>
      <c r="H174" s="136" t="s">
        <v>662</v>
      </c>
      <c r="I174" s="136" t="s">
        <v>2101</v>
      </c>
      <c r="J174" s="136" t="s">
        <v>95</v>
      </c>
      <c r="K174" s="136" t="s">
        <v>1600</v>
      </c>
      <c r="L174" s="136" t="s">
        <v>681</v>
      </c>
      <c r="M174" s="136" t="s">
        <v>681</v>
      </c>
      <c r="N174" s="27">
        <v>22</v>
      </c>
      <c r="O174" s="163">
        <v>0.23499999999999999</v>
      </c>
      <c r="P174" s="27" t="s">
        <v>87</v>
      </c>
      <c r="Q174" s="27" t="s">
        <v>2048</v>
      </c>
      <c r="R174" s="136" t="s">
        <v>1762</v>
      </c>
      <c r="S174" s="136" t="s">
        <v>2020</v>
      </c>
      <c r="T174" s="136" t="s">
        <v>1621</v>
      </c>
      <c r="U174" s="136" t="s">
        <v>2145</v>
      </c>
      <c r="V174" s="158">
        <v>10</v>
      </c>
      <c r="X174" s="27" t="s">
        <v>638</v>
      </c>
      <c r="Y174" s="136" t="s">
        <v>538</v>
      </c>
      <c r="Z174" s="136">
        <v>2</v>
      </c>
      <c r="AA174" s="136" t="s">
        <v>1761</v>
      </c>
      <c r="AC174" s="136" t="s">
        <v>1775</v>
      </c>
      <c r="AD174" s="156">
        <v>7.3</v>
      </c>
      <c r="AE174" s="136">
        <v>10.6</v>
      </c>
      <c r="AH174" s="136" t="s">
        <v>1776</v>
      </c>
    </row>
    <row r="175" spans="1:34" ht="350" hidden="1">
      <c r="A175" s="27" t="s">
        <v>124</v>
      </c>
      <c r="B175" s="27">
        <v>2014</v>
      </c>
      <c r="C175" s="28" t="s">
        <v>125</v>
      </c>
      <c r="D175" s="27" t="s">
        <v>2037</v>
      </c>
      <c r="E175" s="27" t="s">
        <v>2033</v>
      </c>
      <c r="F175" s="30" t="s">
        <v>95</v>
      </c>
      <c r="G175" s="136" t="s">
        <v>1637</v>
      </c>
      <c r="H175" s="136" t="s">
        <v>643</v>
      </c>
      <c r="I175" s="136" t="s">
        <v>2101</v>
      </c>
      <c r="J175" s="136" t="s">
        <v>95</v>
      </c>
      <c r="K175" s="136" t="s">
        <v>1600</v>
      </c>
      <c r="L175" s="136" t="s">
        <v>681</v>
      </c>
      <c r="M175" s="136" t="s">
        <v>681</v>
      </c>
      <c r="N175" s="27">
        <v>22</v>
      </c>
      <c r="O175" s="163">
        <v>0.23499999999999999</v>
      </c>
      <c r="P175" s="27" t="s">
        <v>87</v>
      </c>
      <c r="Q175" s="27" t="s">
        <v>2048</v>
      </c>
      <c r="R175" s="136" t="s">
        <v>1762</v>
      </c>
      <c r="S175" s="136" t="s">
        <v>2020</v>
      </c>
      <c r="T175" s="136" t="s">
        <v>1621</v>
      </c>
      <c r="U175" s="136" t="s">
        <v>2146</v>
      </c>
      <c r="V175" s="158">
        <v>10</v>
      </c>
      <c r="X175" s="27" t="s">
        <v>638</v>
      </c>
      <c r="Y175" s="136" t="s">
        <v>538</v>
      </c>
      <c r="Z175" s="136">
        <v>2</v>
      </c>
      <c r="AA175" s="136" t="s">
        <v>1761</v>
      </c>
      <c r="AC175" s="136" t="s">
        <v>646</v>
      </c>
      <c r="AD175" s="156">
        <v>2.7</v>
      </c>
      <c r="AE175" s="136">
        <v>2.2999999999999998</v>
      </c>
    </row>
    <row r="176" spans="1:34" ht="350" hidden="1">
      <c r="A176" s="27" t="s">
        <v>124</v>
      </c>
      <c r="B176" s="27">
        <v>2014</v>
      </c>
      <c r="C176" s="28" t="s">
        <v>125</v>
      </c>
      <c r="D176" s="27" t="s">
        <v>2037</v>
      </c>
      <c r="E176" s="27" t="s">
        <v>2033</v>
      </c>
      <c r="F176" s="30" t="s">
        <v>95</v>
      </c>
      <c r="G176" s="136" t="s">
        <v>1637</v>
      </c>
      <c r="H176" s="136" t="s">
        <v>654</v>
      </c>
      <c r="I176" s="136" t="s">
        <v>2101</v>
      </c>
      <c r="J176" s="136" t="s">
        <v>95</v>
      </c>
      <c r="K176" s="136" t="s">
        <v>1600</v>
      </c>
      <c r="L176" s="136" t="s">
        <v>681</v>
      </c>
      <c r="M176" s="136" t="s">
        <v>681</v>
      </c>
      <c r="N176" s="27">
        <v>22</v>
      </c>
      <c r="O176" s="163">
        <v>0.23499999999999999</v>
      </c>
      <c r="P176" s="27" t="s">
        <v>87</v>
      </c>
      <c r="Q176" s="27" t="s">
        <v>2048</v>
      </c>
      <c r="R176" s="136" t="s">
        <v>1762</v>
      </c>
      <c r="S176" s="136" t="s">
        <v>2020</v>
      </c>
      <c r="T176" s="136" t="s">
        <v>1621</v>
      </c>
      <c r="U176" s="136" t="s">
        <v>2147</v>
      </c>
      <c r="V176" s="158">
        <v>10</v>
      </c>
      <c r="X176" s="27" t="s">
        <v>638</v>
      </c>
      <c r="Y176" s="136" t="s">
        <v>538</v>
      </c>
      <c r="Z176" s="136">
        <v>2</v>
      </c>
      <c r="AA176" s="136" t="s">
        <v>1761</v>
      </c>
      <c r="AC176" s="136" t="s">
        <v>656</v>
      </c>
      <c r="AD176" s="156">
        <v>4.3</v>
      </c>
      <c r="AE176" s="136">
        <v>2.4</v>
      </c>
    </row>
    <row r="177" spans="1:34" ht="350" hidden="1">
      <c r="A177" s="27" t="s">
        <v>124</v>
      </c>
      <c r="B177" s="27">
        <v>2014</v>
      </c>
      <c r="C177" s="28" t="s">
        <v>125</v>
      </c>
      <c r="D177" s="27" t="s">
        <v>2037</v>
      </c>
      <c r="E177" s="27" t="s">
        <v>2033</v>
      </c>
      <c r="F177" s="30" t="s">
        <v>95</v>
      </c>
      <c r="G177" s="136" t="s">
        <v>1637</v>
      </c>
      <c r="H177" s="136" t="s">
        <v>662</v>
      </c>
      <c r="I177" s="136" t="s">
        <v>2101</v>
      </c>
      <c r="J177" s="136" t="s">
        <v>95</v>
      </c>
      <c r="K177" s="136" t="s">
        <v>1600</v>
      </c>
      <c r="L177" s="136" t="s">
        <v>681</v>
      </c>
      <c r="M177" s="136" t="s">
        <v>681</v>
      </c>
      <c r="N177" s="27">
        <v>22</v>
      </c>
      <c r="O177" s="163">
        <v>0.23499999999999999</v>
      </c>
      <c r="P177" s="27" t="s">
        <v>87</v>
      </c>
      <c r="Q177" s="27" t="s">
        <v>2048</v>
      </c>
      <c r="R177" s="136" t="s">
        <v>1762</v>
      </c>
      <c r="S177" s="136" t="s">
        <v>2020</v>
      </c>
      <c r="T177" s="136" t="s">
        <v>1621</v>
      </c>
      <c r="U177" s="136" t="s">
        <v>2148</v>
      </c>
      <c r="V177" s="158">
        <v>10</v>
      </c>
      <c r="X177" s="27" t="s">
        <v>638</v>
      </c>
      <c r="Y177" s="136" t="s">
        <v>538</v>
      </c>
      <c r="Z177" s="136">
        <v>2</v>
      </c>
      <c r="AA177" s="136" t="s">
        <v>1761</v>
      </c>
      <c r="AC177" s="136" t="s">
        <v>664</v>
      </c>
      <c r="AD177" s="156">
        <v>3.9</v>
      </c>
      <c r="AE177" s="136">
        <v>5</v>
      </c>
    </row>
    <row r="178" spans="1:34" ht="350" hidden="1">
      <c r="A178" s="27" t="s">
        <v>124</v>
      </c>
      <c r="B178" s="27">
        <v>2014</v>
      </c>
      <c r="C178" s="28" t="s">
        <v>125</v>
      </c>
      <c r="D178" s="27" t="s">
        <v>2037</v>
      </c>
      <c r="E178" s="27" t="s">
        <v>641</v>
      </c>
      <c r="F178" s="30" t="s">
        <v>95</v>
      </c>
      <c r="G178" s="136" t="s">
        <v>1637</v>
      </c>
      <c r="H178" s="136" t="s">
        <v>643</v>
      </c>
      <c r="I178" s="136" t="s">
        <v>2101</v>
      </c>
      <c r="J178" s="136" t="s">
        <v>95</v>
      </c>
      <c r="K178" s="136" t="s">
        <v>1600</v>
      </c>
      <c r="L178" s="136" t="s">
        <v>681</v>
      </c>
      <c r="M178" s="136" t="s">
        <v>681</v>
      </c>
      <c r="N178" s="27">
        <v>22</v>
      </c>
      <c r="O178" s="163">
        <v>0.23499999999999999</v>
      </c>
      <c r="P178" s="27" t="s">
        <v>87</v>
      </c>
      <c r="Q178" s="27" t="s">
        <v>2048</v>
      </c>
      <c r="R178" s="136" t="s">
        <v>1762</v>
      </c>
      <c r="S178" s="136" t="s">
        <v>2020</v>
      </c>
      <c r="T178" s="136" t="s">
        <v>1621</v>
      </c>
      <c r="U178" s="136" t="s">
        <v>2149</v>
      </c>
      <c r="V178" s="158">
        <v>10</v>
      </c>
      <c r="X178" s="27" t="s">
        <v>638</v>
      </c>
      <c r="Y178" s="136" t="s">
        <v>538</v>
      </c>
      <c r="Z178" s="136">
        <v>2</v>
      </c>
      <c r="AA178" s="136" t="s">
        <v>1761</v>
      </c>
      <c r="AC178" s="136" t="s">
        <v>1777</v>
      </c>
      <c r="AD178" s="156">
        <v>0.2</v>
      </c>
      <c r="AE178" s="136">
        <v>0.1</v>
      </c>
      <c r="AH178" s="136" t="s">
        <v>1776</v>
      </c>
    </row>
    <row r="179" spans="1:34" ht="350" hidden="1">
      <c r="A179" s="27" t="s">
        <v>124</v>
      </c>
      <c r="B179" s="27">
        <v>2014</v>
      </c>
      <c r="C179" s="28" t="s">
        <v>125</v>
      </c>
      <c r="D179" s="27" t="s">
        <v>2037</v>
      </c>
      <c r="E179" s="27" t="s">
        <v>641</v>
      </c>
      <c r="F179" s="30" t="s">
        <v>95</v>
      </c>
      <c r="G179" s="136" t="s">
        <v>1637</v>
      </c>
      <c r="H179" s="136" t="s">
        <v>654</v>
      </c>
      <c r="I179" s="136" t="s">
        <v>2101</v>
      </c>
      <c r="J179" s="136" t="s">
        <v>95</v>
      </c>
      <c r="K179" s="136" t="s">
        <v>1600</v>
      </c>
      <c r="L179" s="136" t="s">
        <v>681</v>
      </c>
      <c r="M179" s="136" t="s">
        <v>681</v>
      </c>
      <c r="N179" s="27">
        <v>22</v>
      </c>
      <c r="O179" s="163">
        <v>0.23499999999999999</v>
      </c>
      <c r="P179" s="27" t="s">
        <v>87</v>
      </c>
      <c r="Q179" s="27" t="s">
        <v>2048</v>
      </c>
      <c r="R179" s="136" t="s">
        <v>1762</v>
      </c>
      <c r="S179" s="136" t="s">
        <v>2020</v>
      </c>
      <c r="T179" s="136" t="s">
        <v>1621</v>
      </c>
      <c r="U179" s="136" t="s">
        <v>2150</v>
      </c>
      <c r="V179" s="158">
        <v>10</v>
      </c>
      <c r="X179" s="27" t="s">
        <v>638</v>
      </c>
      <c r="Y179" s="136" t="s">
        <v>538</v>
      </c>
      <c r="Z179" s="136">
        <v>2</v>
      </c>
      <c r="AA179" s="136" t="s">
        <v>1761</v>
      </c>
      <c r="AC179" s="136" t="s">
        <v>1778</v>
      </c>
      <c r="AD179" s="156">
        <v>0.2</v>
      </c>
      <c r="AE179" s="136">
        <v>0.1</v>
      </c>
      <c r="AH179" s="136" t="s">
        <v>1776</v>
      </c>
    </row>
    <row r="180" spans="1:34" ht="350" hidden="1">
      <c r="A180" s="27" t="s">
        <v>124</v>
      </c>
      <c r="B180" s="27">
        <v>2014</v>
      </c>
      <c r="C180" s="28" t="s">
        <v>125</v>
      </c>
      <c r="D180" s="27" t="s">
        <v>2037</v>
      </c>
      <c r="E180" s="27" t="s">
        <v>641</v>
      </c>
      <c r="F180" s="30" t="s">
        <v>95</v>
      </c>
      <c r="G180" s="136" t="s">
        <v>1637</v>
      </c>
      <c r="H180" s="136" t="s">
        <v>662</v>
      </c>
      <c r="I180" s="136" t="s">
        <v>2101</v>
      </c>
      <c r="J180" s="136" t="s">
        <v>95</v>
      </c>
      <c r="K180" s="136" t="s">
        <v>1600</v>
      </c>
      <c r="L180" s="136" t="s">
        <v>681</v>
      </c>
      <c r="M180" s="136" t="s">
        <v>681</v>
      </c>
      <c r="N180" s="27">
        <v>22</v>
      </c>
      <c r="O180" s="163">
        <v>0.23499999999999999</v>
      </c>
      <c r="P180" s="27" t="s">
        <v>87</v>
      </c>
      <c r="Q180" s="27" t="s">
        <v>2048</v>
      </c>
      <c r="R180" s="136" t="s">
        <v>1762</v>
      </c>
      <c r="S180" s="136" t="s">
        <v>2020</v>
      </c>
      <c r="T180" s="136" t="s">
        <v>1621</v>
      </c>
      <c r="U180" s="136" t="s">
        <v>2151</v>
      </c>
      <c r="V180" s="158">
        <v>10</v>
      </c>
      <c r="X180" s="27" t="s">
        <v>638</v>
      </c>
      <c r="Y180" s="136" t="s">
        <v>538</v>
      </c>
      <c r="Z180" s="136">
        <v>2</v>
      </c>
      <c r="AA180" s="136" t="s">
        <v>1761</v>
      </c>
      <c r="AC180" s="136" t="s">
        <v>1779</v>
      </c>
      <c r="AD180" s="156">
        <v>0.04</v>
      </c>
      <c r="AE180" s="136">
        <v>0.03</v>
      </c>
      <c r="AH180" s="136" t="s">
        <v>1776</v>
      </c>
    </row>
    <row r="181" spans="1:34" ht="350" hidden="1">
      <c r="A181" s="27" t="s">
        <v>124</v>
      </c>
      <c r="B181" s="27">
        <v>2014</v>
      </c>
      <c r="C181" s="28" t="s">
        <v>125</v>
      </c>
      <c r="D181" s="28" t="s">
        <v>2034</v>
      </c>
      <c r="E181" s="27" t="s">
        <v>642</v>
      </c>
      <c r="F181" s="30" t="s">
        <v>95</v>
      </c>
      <c r="G181" s="136" t="s">
        <v>1637</v>
      </c>
      <c r="H181" s="136" t="s">
        <v>643</v>
      </c>
      <c r="I181" s="136" t="s">
        <v>2101</v>
      </c>
      <c r="J181" s="136" t="s">
        <v>95</v>
      </c>
      <c r="K181" s="136" t="s">
        <v>1600</v>
      </c>
      <c r="L181" s="136" t="s">
        <v>681</v>
      </c>
      <c r="M181" s="136" t="s">
        <v>681</v>
      </c>
      <c r="N181" s="27">
        <v>22</v>
      </c>
      <c r="O181" s="163">
        <v>0.23499999999999999</v>
      </c>
      <c r="P181" s="27" t="s">
        <v>87</v>
      </c>
      <c r="Q181" s="27" t="s">
        <v>2048</v>
      </c>
      <c r="R181" s="136" t="s">
        <v>1762</v>
      </c>
      <c r="S181" s="136" t="s">
        <v>2020</v>
      </c>
      <c r="T181" s="136" t="s">
        <v>1621</v>
      </c>
      <c r="U181" s="136" t="s">
        <v>2152</v>
      </c>
      <c r="V181" s="158">
        <v>10</v>
      </c>
      <c r="X181" s="27" t="s">
        <v>638</v>
      </c>
      <c r="Y181" s="136" t="s">
        <v>538</v>
      </c>
      <c r="Z181" s="136">
        <v>2</v>
      </c>
      <c r="AA181" s="136" t="s">
        <v>1761</v>
      </c>
      <c r="AC181" s="136" t="s">
        <v>648</v>
      </c>
      <c r="AD181" s="156">
        <v>23.1</v>
      </c>
      <c r="AE181" s="136">
        <v>24</v>
      </c>
    </row>
    <row r="182" spans="1:34" ht="350" hidden="1">
      <c r="A182" s="27" t="s">
        <v>124</v>
      </c>
      <c r="B182" s="27">
        <v>2014</v>
      </c>
      <c r="C182" s="28" t="s">
        <v>125</v>
      </c>
      <c r="D182" s="28" t="s">
        <v>2034</v>
      </c>
      <c r="E182" s="27" t="s">
        <v>642</v>
      </c>
      <c r="F182" s="30" t="s">
        <v>95</v>
      </c>
      <c r="G182" s="136" t="s">
        <v>1637</v>
      </c>
      <c r="H182" s="136" t="s">
        <v>654</v>
      </c>
      <c r="I182" s="136" t="s">
        <v>2101</v>
      </c>
      <c r="J182" s="136" t="s">
        <v>95</v>
      </c>
      <c r="K182" s="136" t="s">
        <v>1600</v>
      </c>
      <c r="L182" s="136" t="s">
        <v>681</v>
      </c>
      <c r="M182" s="136" t="s">
        <v>681</v>
      </c>
      <c r="N182" s="27">
        <v>22</v>
      </c>
      <c r="O182" s="163">
        <v>0.23499999999999999</v>
      </c>
      <c r="P182" s="27" t="s">
        <v>87</v>
      </c>
      <c r="Q182" s="27" t="s">
        <v>2048</v>
      </c>
      <c r="R182" s="136" t="s">
        <v>1762</v>
      </c>
      <c r="S182" s="136" t="s">
        <v>2020</v>
      </c>
      <c r="T182" s="136" t="s">
        <v>1621</v>
      </c>
      <c r="U182" s="136" t="s">
        <v>2153</v>
      </c>
      <c r="V182" s="158">
        <v>10</v>
      </c>
      <c r="X182" s="27" t="s">
        <v>638</v>
      </c>
      <c r="Y182" s="136" t="s">
        <v>538</v>
      </c>
      <c r="Z182" s="136">
        <v>2</v>
      </c>
      <c r="AA182" s="136" t="s">
        <v>1761</v>
      </c>
      <c r="AC182" s="136" t="s">
        <v>657</v>
      </c>
      <c r="AD182" s="156">
        <v>36.299999999999997</v>
      </c>
      <c r="AE182" s="136">
        <v>8.6999999999999993</v>
      </c>
    </row>
    <row r="183" spans="1:34" ht="350" hidden="1">
      <c r="A183" s="27" t="s">
        <v>124</v>
      </c>
      <c r="B183" s="27">
        <v>2014</v>
      </c>
      <c r="C183" s="28" t="s">
        <v>125</v>
      </c>
      <c r="D183" s="28" t="s">
        <v>2034</v>
      </c>
      <c r="E183" s="27" t="s">
        <v>642</v>
      </c>
      <c r="F183" s="30" t="s">
        <v>95</v>
      </c>
      <c r="G183" s="136" t="s">
        <v>1637</v>
      </c>
      <c r="H183" s="136" t="s">
        <v>662</v>
      </c>
      <c r="I183" s="136" t="s">
        <v>2101</v>
      </c>
      <c r="J183" s="136" t="s">
        <v>95</v>
      </c>
      <c r="K183" s="136" t="s">
        <v>1600</v>
      </c>
      <c r="L183" s="136" t="s">
        <v>681</v>
      </c>
      <c r="M183" s="136" t="s">
        <v>681</v>
      </c>
      <c r="N183" s="27">
        <v>22</v>
      </c>
      <c r="O183" s="163">
        <v>0.23499999999999999</v>
      </c>
      <c r="P183" s="27" t="s">
        <v>87</v>
      </c>
      <c r="Q183" s="27" t="s">
        <v>2048</v>
      </c>
      <c r="R183" s="136" t="s">
        <v>1762</v>
      </c>
      <c r="S183" s="136" t="s">
        <v>2020</v>
      </c>
      <c r="T183" s="136" t="s">
        <v>1621</v>
      </c>
      <c r="U183" s="136" t="s">
        <v>2154</v>
      </c>
      <c r="V183" s="158">
        <v>10</v>
      </c>
      <c r="X183" s="27" t="s">
        <v>638</v>
      </c>
      <c r="Y183" s="136" t="s">
        <v>538</v>
      </c>
      <c r="Z183" s="136">
        <v>2</v>
      </c>
      <c r="AA183" s="136" t="s">
        <v>1761</v>
      </c>
      <c r="AC183" s="136" t="s">
        <v>1780</v>
      </c>
      <c r="AD183" s="156">
        <v>33.799999999999997</v>
      </c>
      <c r="AE183" s="136">
        <v>40.4</v>
      </c>
      <c r="AH183" s="136" t="s">
        <v>1781</v>
      </c>
    </row>
    <row r="184" spans="1:34" ht="409.6" hidden="1">
      <c r="A184" s="27" t="s">
        <v>124</v>
      </c>
      <c r="B184" s="27">
        <v>2014</v>
      </c>
      <c r="C184" s="28" t="s">
        <v>125</v>
      </c>
      <c r="D184" s="27" t="s">
        <v>2038</v>
      </c>
      <c r="E184" s="27" t="s">
        <v>640</v>
      </c>
      <c r="F184" s="30" t="s">
        <v>95</v>
      </c>
      <c r="G184" s="136" t="s">
        <v>1637</v>
      </c>
      <c r="H184" s="136" t="s">
        <v>643</v>
      </c>
      <c r="I184" s="136" t="s">
        <v>2101</v>
      </c>
      <c r="J184" s="136" t="s">
        <v>95</v>
      </c>
      <c r="K184" s="136" t="s">
        <v>1600</v>
      </c>
      <c r="L184" s="136" t="s">
        <v>681</v>
      </c>
      <c r="M184" s="136" t="s">
        <v>681</v>
      </c>
      <c r="N184" s="27">
        <v>22</v>
      </c>
      <c r="O184" s="163">
        <v>0.23499999999999999</v>
      </c>
      <c r="P184" s="27" t="s">
        <v>87</v>
      </c>
      <c r="Q184" s="27" t="s">
        <v>2048</v>
      </c>
      <c r="R184" s="136" t="s">
        <v>1762</v>
      </c>
      <c r="S184" s="136" t="s">
        <v>2020</v>
      </c>
      <c r="T184" s="136" t="s">
        <v>1621</v>
      </c>
      <c r="U184" s="136" t="s">
        <v>2143</v>
      </c>
      <c r="V184" s="158">
        <v>10</v>
      </c>
      <c r="X184" s="27" t="s">
        <v>638</v>
      </c>
      <c r="Y184" s="136" t="s">
        <v>538</v>
      </c>
      <c r="Z184" s="136">
        <v>2</v>
      </c>
      <c r="AA184" s="136" t="s">
        <v>1761</v>
      </c>
      <c r="AC184" s="136" t="s">
        <v>1782</v>
      </c>
      <c r="AD184" s="156" t="s">
        <v>2064</v>
      </c>
      <c r="AH184" s="136" t="s">
        <v>1783</v>
      </c>
    </row>
    <row r="185" spans="1:34" ht="409.6" hidden="1">
      <c r="A185" s="27" t="s">
        <v>124</v>
      </c>
      <c r="B185" s="27">
        <v>2014</v>
      </c>
      <c r="C185" s="28" t="s">
        <v>125</v>
      </c>
      <c r="D185" s="27" t="s">
        <v>2038</v>
      </c>
      <c r="E185" s="27" t="s">
        <v>640</v>
      </c>
      <c r="F185" s="30" t="s">
        <v>95</v>
      </c>
      <c r="G185" s="136" t="s">
        <v>1637</v>
      </c>
      <c r="H185" s="136" t="s">
        <v>654</v>
      </c>
      <c r="I185" s="136" t="s">
        <v>2101</v>
      </c>
      <c r="J185" s="136" t="s">
        <v>95</v>
      </c>
      <c r="K185" s="136" t="s">
        <v>1600</v>
      </c>
      <c r="L185" s="136" t="s">
        <v>681</v>
      </c>
      <c r="M185" s="136" t="s">
        <v>681</v>
      </c>
      <c r="N185" s="27">
        <v>22</v>
      </c>
      <c r="O185" s="163">
        <v>0.23499999999999999</v>
      </c>
      <c r="P185" s="27" t="s">
        <v>87</v>
      </c>
      <c r="Q185" s="27" t="s">
        <v>2048</v>
      </c>
      <c r="R185" s="136" t="s">
        <v>1762</v>
      </c>
      <c r="S185" s="136" t="s">
        <v>2020</v>
      </c>
      <c r="T185" s="136" t="s">
        <v>1621</v>
      </c>
      <c r="U185" s="136" t="s">
        <v>2144</v>
      </c>
      <c r="V185" s="158">
        <v>10</v>
      </c>
      <c r="X185" s="27" t="s">
        <v>638</v>
      </c>
      <c r="Y185" s="136" t="s">
        <v>538</v>
      </c>
      <c r="Z185" s="136">
        <v>2</v>
      </c>
      <c r="AA185" s="136" t="s">
        <v>1761</v>
      </c>
      <c r="AC185" s="136" t="s">
        <v>1784</v>
      </c>
      <c r="AD185" s="156" t="s">
        <v>2064</v>
      </c>
      <c r="AH185" s="136" t="s">
        <v>1783</v>
      </c>
    </row>
    <row r="186" spans="1:34" ht="409.6" hidden="1">
      <c r="A186" s="27" t="s">
        <v>124</v>
      </c>
      <c r="B186" s="27">
        <v>2014</v>
      </c>
      <c r="C186" s="28" t="s">
        <v>125</v>
      </c>
      <c r="D186" s="27" t="s">
        <v>2038</v>
      </c>
      <c r="E186" s="27" t="s">
        <v>640</v>
      </c>
      <c r="F186" s="30" t="s">
        <v>95</v>
      </c>
      <c r="G186" s="136" t="s">
        <v>1637</v>
      </c>
      <c r="H186" s="136" t="s">
        <v>662</v>
      </c>
      <c r="I186" s="136" t="s">
        <v>2101</v>
      </c>
      <c r="J186" s="136" t="s">
        <v>95</v>
      </c>
      <c r="K186" s="136" t="s">
        <v>1600</v>
      </c>
      <c r="L186" s="136" t="s">
        <v>681</v>
      </c>
      <c r="M186" s="136" t="s">
        <v>681</v>
      </c>
      <c r="N186" s="27">
        <v>22</v>
      </c>
      <c r="O186" s="163">
        <v>0.23499999999999999</v>
      </c>
      <c r="P186" s="27" t="s">
        <v>87</v>
      </c>
      <c r="Q186" s="27" t="s">
        <v>2048</v>
      </c>
      <c r="R186" s="136" t="s">
        <v>1762</v>
      </c>
      <c r="S186" s="136" t="s">
        <v>2020</v>
      </c>
      <c r="T186" s="136" t="s">
        <v>1621</v>
      </c>
      <c r="U186" s="136" t="s">
        <v>2145</v>
      </c>
      <c r="V186" s="158">
        <v>10</v>
      </c>
      <c r="X186" s="27" t="s">
        <v>638</v>
      </c>
      <c r="Y186" s="136" t="s">
        <v>538</v>
      </c>
      <c r="Z186" s="136">
        <v>2</v>
      </c>
      <c r="AA186" s="136" t="s">
        <v>1761</v>
      </c>
      <c r="AC186" s="136" t="s">
        <v>1785</v>
      </c>
      <c r="AD186" s="156" t="s">
        <v>2064</v>
      </c>
      <c r="AH186" s="136" t="s">
        <v>1783</v>
      </c>
    </row>
    <row r="187" spans="1:34" ht="409.6" hidden="1">
      <c r="A187" s="27" t="s">
        <v>124</v>
      </c>
      <c r="B187" s="27">
        <v>2014</v>
      </c>
      <c r="C187" s="28" t="s">
        <v>125</v>
      </c>
      <c r="D187" s="27" t="s">
        <v>2037</v>
      </c>
      <c r="E187" s="27" t="s">
        <v>2033</v>
      </c>
      <c r="F187" s="30" t="s">
        <v>95</v>
      </c>
      <c r="G187" s="136" t="s">
        <v>1637</v>
      </c>
      <c r="H187" s="136" t="s">
        <v>643</v>
      </c>
      <c r="I187" s="136" t="s">
        <v>2101</v>
      </c>
      <c r="J187" s="136" t="s">
        <v>95</v>
      </c>
      <c r="K187" s="136" t="s">
        <v>1600</v>
      </c>
      <c r="L187" s="136" t="s">
        <v>681</v>
      </c>
      <c r="M187" s="136" t="s">
        <v>681</v>
      </c>
      <c r="N187" s="27">
        <v>22</v>
      </c>
      <c r="O187" s="163">
        <v>0.23499999999999999</v>
      </c>
      <c r="P187" s="27" t="s">
        <v>87</v>
      </c>
      <c r="Q187" s="27" t="s">
        <v>2048</v>
      </c>
      <c r="R187" s="136" t="s">
        <v>1762</v>
      </c>
      <c r="S187" s="136" t="s">
        <v>2020</v>
      </c>
      <c r="T187" s="136" t="s">
        <v>1621</v>
      </c>
      <c r="U187" s="136" t="s">
        <v>2146</v>
      </c>
      <c r="V187" s="158">
        <v>10</v>
      </c>
      <c r="X187" s="27" t="s">
        <v>638</v>
      </c>
      <c r="Y187" s="136" t="s">
        <v>538</v>
      </c>
      <c r="Z187" s="136">
        <v>2</v>
      </c>
      <c r="AA187" s="136" t="s">
        <v>1761</v>
      </c>
      <c r="AC187" s="136" t="s">
        <v>1786</v>
      </c>
      <c r="AD187" s="156" t="s">
        <v>2064</v>
      </c>
      <c r="AH187" s="136" t="s">
        <v>1783</v>
      </c>
    </row>
    <row r="188" spans="1:34" ht="409.6" hidden="1">
      <c r="A188" s="27" t="s">
        <v>124</v>
      </c>
      <c r="B188" s="27">
        <v>2014</v>
      </c>
      <c r="C188" s="28" t="s">
        <v>125</v>
      </c>
      <c r="D188" s="27" t="s">
        <v>2037</v>
      </c>
      <c r="E188" s="27" t="s">
        <v>2033</v>
      </c>
      <c r="F188" s="30" t="s">
        <v>95</v>
      </c>
      <c r="G188" s="136" t="s">
        <v>1637</v>
      </c>
      <c r="H188" s="136" t="s">
        <v>654</v>
      </c>
      <c r="I188" s="136" t="s">
        <v>2101</v>
      </c>
      <c r="J188" s="136" t="s">
        <v>95</v>
      </c>
      <c r="K188" s="136" t="s">
        <v>1600</v>
      </c>
      <c r="L188" s="136" t="s">
        <v>681</v>
      </c>
      <c r="M188" s="136" t="s">
        <v>681</v>
      </c>
      <c r="N188" s="27">
        <v>22</v>
      </c>
      <c r="O188" s="163">
        <v>0.23499999999999999</v>
      </c>
      <c r="P188" s="27" t="s">
        <v>87</v>
      </c>
      <c r="Q188" s="27" t="s">
        <v>2048</v>
      </c>
      <c r="R188" s="136" t="s">
        <v>1762</v>
      </c>
      <c r="S188" s="136" t="s">
        <v>2020</v>
      </c>
      <c r="T188" s="136" t="s">
        <v>1621</v>
      </c>
      <c r="U188" s="136" t="s">
        <v>2147</v>
      </c>
      <c r="V188" s="158">
        <v>10</v>
      </c>
      <c r="X188" s="27" t="s">
        <v>638</v>
      </c>
      <c r="Y188" s="136" t="s">
        <v>538</v>
      </c>
      <c r="Z188" s="136">
        <v>2</v>
      </c>
      <c r="AA188" s="136" t="s">
        <v>1761</v>
      </c>
      <c r="AC188" s="136" t="s">
        <v>1787</v>
      </c>
      <c r="AD188" s="156" t="s">
        <v>2064</v>
      </c>
      <c r="AH188" s="136" t="s">
        <v>1783</v>
      </c>
    </row>
    <row r="189" spans="1:34" ht="409.6" hidden="1">
      <c r="A189" s="27" t="s">
        <v>124</v>
      </c>
      <c r="B189" s="27">
        <v>2014</v>
      </c>
      <c r="C189" s="28" t="s">
        <v>125</v>
      </c>
      <c r="D189" s="27" t="s">
        <v>2037</v>
      </c>
      <c r="E189" s="27" t="s">
        <v>2033</v>
      </c>
      <c r="F189" s="30" t="s">
        <v>95</v>
      </c>
      <c r="G189" s="136" t="s">
        <v>1637</v>
      </c>
      <c r="H189" s="136" t="s">
        <v>662</v>
      </c>
      <c r="I189" s="136" t="s">
        <v>2101</v>
      </c>
      <c r="J189" s="136" t="s">
        <v>95</v>
      </c>
      <c r="K189" s="136" t="s">
        <v>1600</v>
      </c>
      <c r="L189" s="136" t="s">
        <v>681</v>
      </c>
      <c r="M189" s="136" t="s">
        <v>681</v>
      </c>
      <c r="N189" s="27">
        <v>22</v>
      </c>
      <c r="O189" s="163">
        <v>0.23499999999999999</v>
      </c>
      <c r="P189" s="27" t="s">
        <v>87</v>
      </c>
      <c r="Q189" s="27" t="s">
        <v>2048</v>
      </c>
      <c r="R189" s="136" t="s">
        <v>1762</v>
      </c>
      <c r="S189" s="136" t="s">
        <v>2020</v>
      </c>
      <c r="T189" s="136" t="s">
        <v>1621</v>
      </c>
      <c r="U189" s="136" t="s">
        <v>2148</v>
      </c>
      <c r="V189" s="158">
        <v>10</v>
      </c>
      <c r="X189" s="27" t="s">
        <v>638</v>
      </c>
      <c r="Y189" s="136" t="s">
        <v>538</v>
      </c>
      <c r="Z189" s="136">
        <v>2</v>
      </c>
      <c r="AA189" s="136" t="s">
        <v>1761</v>
      </c>
      <c r="AC189" s="136" t="s">
        <v>1788</v>
      </c>
      <c r="AD189" s="156" t="s">
        <v>2064</v>
      </c>
      <c r="AH189" s="136" t="s">
        <v>1783</v>
      </c>
    </row>
    <row r="190" spans="1:34" ht="409.6" hidden="1">
      <c r="A190" s="27" t="s">
        <v>124</v>
      </c>
      <c r="B190" s="27">
        <v>2014</v>
      </c>
      <c r="C190" s="28" t="s">
        <v>125</v>
      </c>
      <c r="D190" s="27" t="s">
        <v>2037</v>
      </c>
      <c r="E190" s="27" t="s">
        <v>641</v>
      </c>
      <c r="F190" s="30" t="s">
        <v>95</v>
      </c>
      <c r="G190" s="136" t="s">
        <v>1637</v>
      </c>
      <c r="H190" s="136" t="s">
        <v>643</v>
      </c>
      <c r="I190" s="136" t="s">
        <v>2101</v>
      </c>
      <c r="J190" s="136" t="s">
        <v>95</v>
      </c>
      <c r="K190" s="136" t="s">
        <v>1600</v>
      </c>
      <c r="L190" s="136" t="s">
        <v>681</v>
      </c>
      <c r="M190" s="136" t="s">
        <v>681</v>
      </c>
      <c r="N190" s="27">
        <v>22</v>
      </c>
      <c r="O190" s="163">
        <v>0.23499999999999999</v>
      </c>
      <c r="P190" s="27" t="s">
        <v>87</v>
      </c>
      <c r="Q190" s="27" t="s">
        <v>2048</v>
      </c>
      <c r="R190" s="136" t="s">
        <v>1762</v>
      </c>
      <c r="S190" s="136" t="s">
        <v>2020</v>
      </c>
      <c r="T190" s="136" t="s">
        <v>1621</v>
      </c>
      <c r="U190" s="136" t="s">
        <v>2149</v>
      </c>
      <c r="V190" s="158">
        <v>10</v>
      </c>
      <c r="X190" s="27" t="s">
        <v>638</v>
      </c>
      <c r="Y190" s="136" t="s">
        <v>538</v>
      </c>
      <c r="Z190" s="136">
        <v>2</v>
      </c>
      <c r="AA190" s="136" t="s">
        <v>1761</v>
      </c>
      <c r="AC190" s="136" t="s">
        <v>1779</v>
      </c>
      <c r="AD190" s="156" t="s">
        <v>2064</v>
      </c>
      <c r="AH190" s="136" t="s">
        <v>1783</v>
      </c>
    </row>
    <row r="191" spans="1:34" ht="409.6" hidden="1">
      <c r="A191" s="27" t="s">
        <v>124</v>
      </c>
      <c r="B191" s="27">
        <v>2014</v>
      </c>
      <c r="C191" s="28" t="s">
        <v>125</v>
      </c>
      <c r="D191" s="27" t="s">
        <v>2037</v>
      </c>
      <c r="E191" s="27" t="s">
        <v>641</v>
      </c>
      <c r="F191" s="30" t="s">
        <v>95</v>
      </c>
      <c r="G191" s="136" t="s">
        <v>1637</v>
      </c>
      <c r="H191" s="136" t="s">
        <v>654</v>
      </c>
      <c r="I191" s="136" t="s">
        <v>2101</v>
      </c>
      <c r="J191" s="136" t="s">
        <v>95</v>
      </c>
      <c r="K191" s="136" t="s">
        <v>1600</v>
      </c>
      <c r="L191" s="136" t="s">
        <v>681</v>
      </c>
      <c r="M191" s="136" t="s">
        <v>681</v>
      </c>
      <c r="N191" s="27">
        <v>22</v>
      </c>
      <c r="O191" s="163">
        <v>0.23499999999999999</v>
      </c>
      <c r="P191" s="27" t="s">
        <v>87</v>
      </c>
      <c r="Q191" s="27" t="s">
        <v>2048</v>
      </c>
      <c r="R191" s="136" t="s">
        <v>1762</v>
      </c>
      <c r="S191" s="136" t="s">
        <v>2020</v>
      </c>
      <c r="T191" s="136" t="s">
        <v>1621</v>
      </c>
      <c r="U191" s="136" t="s">
        <v>2150</v>
      </c>
      <c r="V191" s="158">
        <v>10</v>
      </c>
      <c r="X191" s="27" t="s">
        <v>638</v>
      </c>
      <c r="Y191" s="136" t="s">
        <v>538</v>
      </c>
      <c r="Z191" s="136">
        <v>2</v>
      </c>
      <c r="AA191" s="136" t="s">
        <v>1761</v>
      </c>
      <c r="AC191" s="136" t="s">
        <v>1789</v>
      </c>
      <c r="AD191" s="156" t="s">
        <v>2064</v>
      </c>
      <c r="AH191" s="136" t="s">
        <v>1783</v>
      </c>
    </row>
    <row r="192" spans="1:34" ht="409.6" hidden="1">
      <c r="A192" s="27" t="s">
        <v>124</v>
      </c>
      <c r="B192" s="27">
        <v>2014</v>
      </c>
      <c r="C192" s="28" t="s">
        <v>125</v>
      </c>
      <c r="D192" s="27" t="s">
        <v>2037</v>
      </c>
      <c r="E192" s="27" t="s">
        <v>641</v>
      </c>
      <c r="F192" s="30" t="s">
        <v>95</v>
      </c>
      <c r="G192" s="136" t="s">
        <v>1637</v>
      </c>
      <c r="H192" s="136" t="s">
        <v>662</v>
      </c>
      <c r="I192" s="136" t="s">
        <v>2101</v>
      </c>
      <c r="J192" s="136" t="s">
        <v>95</v>
      </c>
      <c r="K192" s="136" t="s">
        <v>1600</v>
      </c>
      <c r="L192" s="136" t="s">
        <v>681</v>
      </c>
      <c r="M192" s="136" t="s">
        <v>681</v>
      </c>
      <c r="N192" s="27">
        <v>22</v>
      </c>
      <c r="O192" s="163">
        <v>0.23499999999999999</v>
      </c>
      <c r="P192" s="27" t="s">
        <v>87</v>
      </c>
      <c r="Q192" s="27" t="s">
        <v>2048</v>
      </c>
      <c r="R192" s="136" t="s">
        <v>1762</v>
      </c>
      <c r="S192" s="136" t="s">
        <v>2020</v>
      </c>
      <c r="T192" s="136" t="s">
        <v>1621</v>
      </c>
      <c r="U192" s="136" t="s">
        <v>2151</v>
      </c>
      <c r="V192" s="158">
        <v>10</v>
      </c>
      <c r="X192" s="27" t="s">
        <v>638</v>
      </c>
      <c r="Y192" s="136" t="s">
        <v>538</v>
      </c>
      <c r="Z192" s="136">
        <v>2</v>
      </c>
      <c r="AA192" s="136" t="s">
        <v>1761</v>
      </c>
      <c r="AC192" s="136" t="s">
        <v>1790</v>
      </c>
      <c r="AD192" s="156" t="s">
        <v>2064</v>
      </c>
      <c r="AH192" s="136" t="s">
        <v>1783</v>
      </c>
    </row>
    <row r="193" spans="1:34" ht="409.6" hidden="1">
      <c r="A193" s="27" t="s">
        <v>124</v>
      </c>
      <c r="B193" s="27">
        <v>2014</v>
      </c>
      <c r="C193" s="28" t="s">
        <v>125</v>
      </c>
      <c r="D193" s="28" t="s">
        <v>2034</v>
      </c>
      <c r="E193" s="27" t="s">
        <v>642</v>
      </c>
      <c r="F193" s="30" t="s">
        <v>95</v>
      </c>
      <c r="G193" s="136" t="s">
        <v>1637</v>
      </c>
      <c r="H193" s="136" t="s">
        <v>643</v>
      </c>
      <c r="I193" s="136" t="s">
        <v>2101</v>
      </c>
      <c r="J193" s="136" t="s">
        <v>95</v>
      </c>
      <c r="K193" s="136" t="s">
        <v>1600</v>
      </c>
      <c r="L193" s="136" t="s">
        <v>681</v>
      </c>
      <c r="M193" s="136" t="s">
        <v>681</v>
      </c>
      <c r="N193" s="27">
        <v>22</v>
      </c>
      <c r="O193" s="163">
        <v>0.23499999999999999</v>
      </c>
      <c r="P193" s="27" t="s">
        <v>87</v>
      </c>
      <c r="Q193" s="27" t="s">
        <v>2048</v>
      </c>
      <c r="R193" s="136" t="s">
        <v>1762</v>
      </c>
      <c r="S193" s="136" t="s">
        <v>2020</v>
      </c>
      <c r="T193" s="136" t="s">
        <v>1621</v>
      </c>
      <c r="U193" s="136" t="s">
        <v>2152</v>
      </c>
      <c r="V193" s="158">
        <v>10</v>
      </c>
      <c r="X193" s="27" t="s">
        <v>638</v>
      </c>
      <c r="Y193" s="136" t="s">
        <v>538</v>
      </c>
      <c r="Z193" s="136">
        <v>2</v>
      </c>
      <c r="AA193" s="136" t="s">
        <v>1761</v>
      </c>
      <c r="AC193" s="136" t="s">
        <v>1791</v>
      </c>
      <c r="AD193" s="156" t="s">
        <v>2064</v>
      </c>
      <c r="AH193" s="136" t="s">
        <v>1783</v>
      </c>
    </row>
    <row r="194" spans="1:34" ht="409.6" hidden="1">
      <c r="A194" s="27" t="s">
        <v>124</v>
      </c>
      <c r="B194" s="27">
        <v>2014</v>
      </c>
      <c r="C194" s="28" t="s">
        <v>125</v>
      </c>
      <c r="D194" s="28" t="s">
        <v>2034</v>
      </c>
      <c r="E194" s="27" t="s">
        <v>642</v>
      </c>
      <c r="F194" s="30" t="s">
        <v>95</v>
      </c>
      <c r="G194" s="136" t="s">
        <v>1637</v>
      </c>
      <c r="H194" s="136" t="s">
        <v>654</v>
      </c>
      <c r="I194" s="136" t="s">
        <v>2101</v>
      </c>
      <c r="J194" s="136" t="s">
        <v>95</v>
      </c>
      <c r="K194" s="136" t="s">
        <v>1600</v>
      </c>
      <c r="L194" s="136" t="s">
        <v>681</v>
      </c>
      <c r="M194" s="136" t="s">
        <v>681</v>
      </c>
      <c r="N194" s="27">
        <v>22</v>
      </c>
      <c r="O194" s="163">
        <v>0.23499999999999999</v>
      </c>
      <c r="P194" s="27" t="s">
        <v>87</v>
      </c>
      <c r="Q194" s="27" t="s">
        <v>2048</v>
      </c>
      <c r="R194" s="136" t="s">
        <v>1762</v>
      </c>
      <c r="S194" s="136" t="s">
        <v>2020</v>
      </c>
      <c r="T194" s="136" t="s">
        <v>1621</v>
      </c>
      <c r="U194" s="136" t="s">
        <v>2153</v>
      </c>
      <c r="V194" s="158">
        <v>10</v>
      </c>
      <c r="X194" s="27" t="s">
        <v>638</v>
      </c>
      <c r="Y194" s="136" t="s">
        <v>538</v>
      </c>
      <c r="Z194" s="136">
        <v>2</v>
      </c>
      <c r="AA194" s="136" t="s">
        <v>1761</v>
      </c>
      <c r="AC194" s="136" t="s">
        <v>1792</v>
      </c>
      <c r="AD194" s="156" t="s">
        <v>2064</v>
      </c>
      <c r="AH194" s="136" t="s">
        <v>1783</v>
      </c>
    </row>
    <row r="195" spans="1:34" ht="409.6" hidden="1">
      <c r="A195" s="27" t="s">
        <v>124</v>
      </c>
      <c r="B195" s="27">
        <v>2014</v>
      </c>
      <c r="C195" s="28" t="s">
        <v>125</v>
      </c>
      <c r="D195" s="28" t="s">
        <v>2034</v>
      </c>
      <c r="E195" s="27" t="s">
        <v>642</v>
      </c>
      <c r="F195" s="30" t="s">
        <v>95</v>
      </c>
      <c r="G195" s="136" t="s">
        <v>1637</v>
      </c>
      <c r="H195" s="136" t="s">
        <v>662</v>
      </c>
      <c r="I195" s="136" t="s">
        <v>2101</v>
      </c>
      <c r="J195" s="136" t="s">
        <v>95</v>
      </c>
      <c r="K195" s="136" t="s">
        <v>1600</v>
      </c>
      <c r="L195" s="136" t="s">
        <v>681</v>
      </c>
      <c r="M195" s="136" t="s">
        <v>681</v>
      </c>
      <c r="N195" s="27">
        <v>22</v>
      </c>
      <c r="O195" s="163">
        <v>0.23499999999999999</v>
      </c>
      <c r="P195" s="27" t="s">
        <v>87</v>
      </c>
      <c r="Q195" s="27" t="s">
        <v>2048</v>
      </c>
      <c r="R195" s="136" t="s">
        <v>1762</v>
      </c>
      <c r="S195" s="136" t="s">
        <v>2020</v>
      </c>
      <c r="T195" s="136" t="s">
        <v>1621</v>
      </c>
      <c r="U195" s="136" t="s">
        <v>2154</v>
      </c>
      <c r="V195" s="158">
        <v>10</v>
      </c>
      <c r="X195" s="27" t="s">
        <v>638</v>
      </c>
      <c r="Y195" s="136" t="s">
        <v>538</v>
      </c>
      <c r="Z195" s="136">
        <v>2</v>
      </c>
      <c r="AA195" s="136" t="s">
        <v>1761</v>
      </c>
      <c r="AC195" s="136" t="s">
        <v>1793</v>
      </c>
      <c r="AD195" s="156" t="s">
        <v>2064</v>
      </c>
      <c r="AH195" s="136" t="s">
        <v>1783</v>
      </c>
    </row>
    <row r="196" spans="1:34" ht="350" hidden="1">
      <c r="A196" s="27" t="s">
        <v>203</v>
      </c>
      <c r="B196" s="27">
        <v>2013</v>
      </c>
      <c r="C196" s="28" t="s">
        <v>206</v>
      </c>
      <c r="D196" s="27" t="s">
        <v>2037</v>
      </c>
      <c r="E196" s="27" t="s">
        <v>2033</v>
      </c>
      <c r="F196" s="30" t="s">
        <v>87</v>
      </c>
      <c r="G196" s="136" t="s">
        <v>1614</v>
      </c>
      <c r="H196" s="136" t="s">
        <v>1600</v>
      </c>
      <c r="I196" s="136" t="s">
        <v>681</v>
      </c>
      <c r="J196" s="136" t="s">
        <v>1615</v>
      </c>
      <c r="K196" s="136" t="s">
        <v>809</v>
      </c>
      <c r="L196" s="136" t="s">
        <v>1455</v>
      </c>
      <c r="M196" s="136" t="s">
        <v>95</v>
      </c>
      <c r="P196" s="136" t="s">
        <v>95</v>
      </c>
      <c r="Q196" s="27" t="s">
        <v>2048</v>
      </c>
      <c r="R196" s="136" t="s">
        <v>1794</v>
      </c>
      <c r="S196" s="136" t="s">
        <v>2020</v>
      </c>
      <c r="T196" s="136" t="s">
        <v>1617</v>
      </c>
      <c r="U196" s="27" t="s">
        <v>942</v>
      </c>
      <c r="V196" s="158">
        <v>5</v>
      </c>
      <c r="W196" s="27"/>
      <c r="X196" s="141" t="s">
        <v>794</v>
      </c>
      <c r="Y196" s="136" t="s">
        <v>538</v>
      </c>
      <c r="Z196" s="136"/>
      <c r="AA196" s="136" t="s">
        <v>1796</v>
      </c>
      <c r="AC196" s="138">
        <v>0.110285714285714</v>
      </c>
      <c r="AD196" s="156">
        <v>11.03</v>
      </c>
      <c r="AE196" s="138"/>
      <c r="AH196" s="136" t="s">
        <v>1798</v>
      </c>
    </row>
    <row r="197" spans="1:34" ht="350" hidden="1">
      <c r="A197" s="27" t="s">
        <v>203</v>
      </c>
      <c r="B197" s="27">
        <v>2013</v>
      </c>
      <c r="C197" s="28" t="s">
        <v>206</v>
      </c>
      <c r="D197" s="27" t="s">
        <v>2037</v>
      </c>
      <c r="E197" s="27" t="s">
        <v>2033</v>
      </c>
      <c r="F197" s="30" t="s">
        <v>87</v>
      </c>
      <c r="G197" s="136" t="s">
        <v>1614</v>
      </c>
      <c r="H197" s="136" t="s">
        <v>1600</v>
      </c>
      <c r="I197" s="136" t="s">
        <v>681</v>
      </c>
      <c r="J197" s="136" t="s">
        <v>1615</v>
      </c>
      <c r="K197" s="136" t="s">
        <v>834</v>
      </c>
      <c r="L197" s="136" t="s">
        <v>427</v>
      </c>
      <c r="M197" s="136" t="s">
        <v>95</v>
      </c>
      <c r="P197" s="136" t="s">
        <v>95</v>
      </c>
      <c r="Q197" s="27" t="s">
        <v>2048</v>
      </c>
      <c r="R197" s="136" t="s">
        <v>1794</v>
      </c>
      <c r="S197" s="136" t="s">
        <v>2020</v>
      </c>
      <c r="T197" s="136" t="s">
        <v>1617</v>
      </c>
      <c r="U197" s="27" t="s">
        <v>942</v>
      </c>
      <c r="V197" s="158">
        <v>5</v>
      </c>
      <c r="W197" s="27"/>
      <c r="X197" s="141" t="s">
        <v>794</v>
      </c>
      <c r="Y197" s="136" t="s">
        <v>538</v>
      </c>
      <c r="Z197" s="136"/>
      <c r="AA197" s="136" t="s">
        <v>1796</v>
      </c>
      <c r="AC197" s="138">
        <v>9.3399999999999997E-2</v>
      </c>
      <c r="AD197" s="156">
        <v>9.34</v>
      </c>
      <c r="AE197" s="138"/>
      <c r="AH197" s="136" t="s">
        <v>1798</v>
      </c>
    </row>
    <row r="198" spans="1:34" ht="350" hidden="1">
      <c r="A198" s="27" t="s">
        <v>203</v>
      </c>
      <c r="B198" s="27">
        <v>2013</v>
      </c>
      <c r="C198" s="28" t="s">
        <v>206</v>
      </c>
      <c r="D198" s="27" t="s">
        <v>2037</v>
      </c>
      <c r="E198" s="27" t="s">
        <v>2033</v>
      </c>
      <c r="F198" s="30" t="s">
        <v>87</v>
      </c>
      <c r="G198" s="136" t="s">
        <v>1614</v>
      </c>
      <c r="H198" s="136" t="s">
        <v>1600</v>
      </c>
      <c r="I198" s="136" t="s">
        <v>681</v>
      </c>
      <c r="J198" s="136" t="s">
        <v>1615</v>
      </c>
      <c r="K198" s="136" t="s">
        <v>855</v>
      </c>
      <c r="L198" s="136" t="s">
        <v>427</v>
      </c>
      <c r="M198" s="136" t="s">
        <v>87</v>
      </c>
      <c r="P198" s="136" t="s">
        <v>95</v>
      </c>
      <c r="Q198" s="27" t="s">
        <v>2048</v>
      </c>
      <c r="R198" s="136" t="s">
        <v>1794</v>
      </c>
      <c r="S198" s="136" t="s">
        <v>2020</v>
      </c>
      <c r="T198" s="136" t="s">
        <v>1617</v>
      </c>
      <c r="U198" s="27" t="s">
        <v>942</v>
      </c>
      <c r="V198" s="158">
        <v>5</v>
      </c>
      <c r="W198" s="27"/>
      <c r="X198" s="141" t="s">
        <v>794</v>
      </c>
      <c r="Y198" s="136" t="s">
        <v>538</v>
      </c>
      <c r="Z198" s="136"/>
      <c r="AA198" s="136" t="s">
        <v>1796</v>
      </c>
      <c r="AC198" s="138">
        <v>7.8600000000000003E-2</v>
      </c>
      <c r="AD198" s="156">
        <v>7.86</v>
      </c>
      <c r="AE198" s="138"/>
      <c r="AH198" s="136" t="s">
        <v>1798</v>
      </c>
    </row>
    <row r="199" spans="1:34" ht="350" hidden="1">
      <c r="A199" s="27" t="s">
        <v>203</v>
      </c>
      <c r="B199" s="27">
        <v>2013</v>
      </c>
      <c r="C199" s="28" t="s">
        <v>206</v>
      </c>
      <c r="D199" s="27" t="s">
        <v>2037</v>
      </c>
      <c r="E199" s="27" t="s">
        <v>2033</v>
      </c>
      <c r="F199" s="30" t="s">
        <v>87</v>
      </c>
      <c r="G199" s="136" t="s">
        <v>1614</v>
      </c>
      <c r="H199" s="136" t="s">
        <v>2042</v>
      </c>
      <c r="I199" s="136" t="s">
        <v>1455</v>
      </c>
      <c r="J199" s="136" t="s">
        <v>95</v>
      </c>
      <c r="K199" s="136" t="s">
        <v>1600</v>
      </c>
      <c r="L199" s="136" t="s">
        <v>681</v>
      </c>
      <c r="M199" s="136" t="s">
        <v>1615</v>
      </c>
      <c r="P199" s="136" t="s">
        <v>95</v>
      </c>
      <c r="Q199" s="27" t="s">
        <v>2048</v>
      </c>
      <c r="R199" s="136" t="s">
        <v>1795</v>
      </c>
      <c r="S199" s="136" t="s">
        <v>2020</v>
      </c>
      <c r="T199" s="136" t="s">
        <v>1617</v>
      </c>
      <c r="U199" s="27" t="s">
        <v>942</v>
      </c>
      <c r="V199" s="158">
        <v>5</v>
      </c>
      <c r="W199" s="27"/>
      <c r="X199" s="141" t="s">
        <v>794</v>
      </c>
      <c r="Y199" s="136" t="s">
        <v>538</v>
      </c>
      <c r="Z199" s="136"/>
      <c r="AA199" s="136" t="s">
        <v>1797</v>
      </c>
      <c r="AC199" s="138">
        <v>5.8700000000000002E-2</v>
      </c>
      <c r="AD199" s="156">
        <v>5.87</v>
      </c>
      <c r="AE199" s="138"/>
      <c r="AH199" s="136" t="s">
        <v>1798</v>
      </c>
    </row>
    <row r="200" spans="1:34" ht="350" hidden="1">
      <c r="A200" s="27" t="s">
        <v>203</v>
      </c>
      <c r="B200" s="27">
        <v>2013</v>
      </c>
      <c r="C200" s="28" t="s">
        <v>206</v>
      </c>
      <c r="D200" s="27" t="s">
        <v>2037</v>
      </c>
      <c r="E200" s="27" t="s">
        <v>2033</v>
      </c>
      <c r="F200" s="30" t="s">
        <v>87</v>
      </c>
      <c r="G200" s="136" t="s">
        <v>1614</v>
      </c>
      <c r="H200" s="136" t="s">
        <v>834</v>
      </c>
      <c r="I200" s="136" t="s">
        <v>427</v>
      </c>
      <c r="J200" s="136" t="s">
        <v>95</v>
      </c>
      <c r="K200" s="136" t="s">
        <v>1600</v>
      </c>
      <c r="L200" s="136" t="s">
        <v>681</v>
      </c>
      <c r="M200" s="136" t="s">
        <v>1615</v>
      </c>
      <c r="P200" s="136" t="s">
        <v>95</v>
      </c>
      <c r="Q200" s="27" t="s">
        <v>2048</v>
      </c>
      <c r="R200" s="136" t="s">
        <v>1795</v>
      </c>
      <c r="S200" s="136" t="s">
        <v>2020</v>
      </c>
      <c r="T200" s="136" t="s">
        <v>1617</v>
      </c>
      <c r="U200" s="27" t="s">
        <v>942</v>
      </c>
      <c r="V200" s="158">
        <v>5</v>
      </c>
      <c r="W200" s="27"/>
      <c r="X200" s="141" t="s">
        <v>794</v>
      </c>
      <c r="Y200" s="136" t="s">
        <v>538</v>
      </c>
      <c r="Z200" s="136"/>
      <c r="AA200" s="136" t="s">
        <v>1797</v>
      </c>
      <c r="AC200" s="138">
        <v>7.0400000000000004E-2</v>
      </c>
      <c r="AD200" s="156">
        <v>7.04</v>
      </c>
      <c r="AE200" s="138"/>
      <c r="AH200" s="136" t="s">
        <v>1798</v>
      </c>
    </row>
    <row r="201" spans="1:34" ht="350" hidden="1">
      <c r="A201" s="27" t="s">
        <v>203</v>
      </c>
      <c r="B201" s="27">
        <v>2013</v>
      </c>
      <c r="C201" s="28" t="s">
        <v>206</v>
      </c>
      <c r="D201" s="27" t="s">
        <v>2037</v>
      </c>
      <c r="E201" s="27" t="s">
        <v>2033</v>
      </c>
      <c r="F201" s="30" t="s">
        <v>87</v>
      </c>
      <c r="G201" s="136" t="s">
        <v>1614</v>
      </c>
      <c r="H201" s="136" t="s">
        <v>855</v>
      </c>
      <c r="I201" s="136" t="s">
        <v>427</v>
      </c>
      <c r="J201" s="136" t="s">
        <v>87</v>
      </c>
      <c r="K201" s="136" t="s">
        <v>1600</v>
      </c>
      <c r="L201" s="136" t="s">
        <v>681</v>
      </c>
      <c r="M201" s="136" t="s">
        <v>1615</v>
      </c>
      <c r="P201" s="136" t="s">
        <v>95</v>
      </c>
      <c r="Q201" s="27" t="s">
        <v>2048</v>
      </c>
      <c r="R201" s="136" t="s">
        <v>1795</v>
      </c>
      <c r="S201" s="136" t="s">
        <v>2020</v>
      </c>
      <c r="T201" s="136" t="s">
        <v>1617</v>
      </c>
      <c r="U201" s="27" t="s">
        <v>942</v>
      </c>
      <c r="V201" s="158">
        <v>5</v>
      </c>
      <c r="W201" s="27"/>
      <c r="X201" s="141" t="s">
        <v>794</v>
      </c>
      <c r="Y201" s="136" t="s">
        <v>538</v>
      </c>
      <c r="Z201" s="136"/>
      <c r="AA201" s="136" t="s">
        <v>1797</v>
      </c>
      <c r="AC201" s="138">
        <v>4.99E-2</v>
      </c>
      <c r="AD201" s="156">
        <v>4.99</v>
      </c>
      <c r="AE201" s="138"/>
      <c r="AH201" s="136" t="s">
        <v>1798</v>
      </c>
    </row>
    <row r="202" spans="1:34" ht="275" hidden="1">
      <c r="A202" s="27" t="s">
        <v>186</v>
      </c>
      <c r="B202" s="27">
        <v>2013</v>
      </c>
      <c r="C202" s="28" t="s">
        <v>187</v>
      </c>
      <c r="D202" s="27" t="s">
        <v>2038</v>
      </c>
      <c r="E202" s="27" t="s">
        <v>640</v>
      </c>
      <c r="F202" s="30" t="s">
        <v>95</v>
      </c>
      <c r="G202" s="136" t="s">
        <v>1637</v>
      </c>
      <c r="H202" s="136" t="s">
        <v>986</v>
      </c>
      <c r="I202" s="136" t="s">
        <v>427</v>
      </c>
      <c r="J202" s="136" t="s">
        <v>95</v>
      </c>
      <c r="K202" s="136" t="s">
        <v>1600</v>
      </c>
      <c r="L202" s="136" t="s">
        <v>681</v>
      </c>
      <c r="M202" s="136" t="s">
        <v>681</v>
      </c>
      <c r="N202" s="27">
        <v>22</v>
      </c>
      <c r="O202" s="163">
        <v>0.23499999999999999</v>
      </c>
      <c r="P202" s="27" t="s">
        <v>87</v>
      </c>
      <c r="Q202" s="27" t="s">
        <v>2048</v>
      </c>
      <c r="R202" s="136" t="s">
        <v>1643</v>
      </c>
      <c r="S202" s="136" t="s">
        <v>2020</v>
      </c>
      <c r="T202" s="136" t="s">
        <v>1621</v>
      </c>
      <c r="U202" s="136" t="s">
        <v>2155</v>
      </c>
      <c r="V202" s="158">
        <v>10</v>
      </c>
      <c r="X202" s="27" t="s">
        <v>638</v>
      </c>
      <c r="Y202" s="136" t="s">
        <v>538</v>
      </c>
      <c r="Z202" s="136">
        <v>2</v>
      </c>
      <c r="AA202" s="136" t="s">
        <v>1799</v>
      </c>
      <c r="AC202" s="136" t="s">
        <v>949</v>
      </c>
      <c r="AD202" s="156">
        <v>40.700000000000003</v>
      </c>
      <c r="AE202" s="136">
        <v>37.700000000000003</v>
      </c>
    </row>
    <row r="203" spans="1:34" ht="275" hidden="1">
      <c r="A203" s="27" t="s">
        <v>186</v>
      </c>
      <c r="B203" s="27">
        <v>2013</v>
      </c>
      <c r="C203" s="28" t="s">
        <v>187</v>
      </c>
      <c r="D203" s="27" t="s">
        <v>2038</v>
      </c>
      <c r="E203" s="27" t="s">
        <v>640</v>
      </c>
      <c r="F203" s="30" t="s">
        <v>95</v>
      </c>
      <c r="G203" s="136" t="s">
        <v>1637</v>
      </c>
      <c r="H203" s="136" t="s">
        <v>556</v>
      </c>
      <c r="I203" s="136" t="s">
        <v>556</v>
      </c>
      <c r="J203" s="136" t="s">
        <v>95</v>
      </c>
      <c r="K203" s="136" t="s">
        <v>1600</v>
      </c>
      <c r="L203" s="136" t="s">
        <v>681</v>
      </c>
      <c r="M203" s="136" t="s">
        <v>681</v>
      </c>
      <c r="N203" s="27">
        <v>22</v>
      </c>
      <c r="O203" s="163">
        <v>0.23499999999999999</v>
      </c>
      <c r="P203" s="27" t="s">
        <v>87</v>
      </c>
      <c r="Q203" s="27" t="s">
        <v>2048</v>
      </c>
      <c r="R203" s="136" t="s">
        <v>1643</v>
      </c>
      <c r="S203" s="136" t="s">
        <v>2020</v>
      </c>
      <c r="T203" s="136" t="s">
        <v>1621</v>
      </c>
      <c r="U203" s="136" t="s">
        <v>2155</v>
      </c>
      <c r="V203" s="158">
        <v>10</v>
      </c>
      <c r="X203" s="27" t="s">
        <v>638</v>
      </c>
      <c r="Y203" s="136" t="s">
        <v>538</v>
      </c>
      <c r="Z203" s="136">
        <v>2</v>
      </c>
      <c r="AA203" s="136" t="s">
        <v>1799</v>
      </c>
      <c r="AC203" s="136" t="s">
        <v>953</v>
      </c>
      <c r="AD203" s="156">
        <v>5.0999999999999996</v>
      </c>
      <c r="AE203" s="136">
        <v>5.4</v>
      </c>
    </row>
    <row r="204" spans="1:34" ht="275" hidden="1">
      <c r="A204" s="27" t="s">
        <v>186</v>
      </c>
      <c r="B204" s="27">
        <v>2013</v>
      </c>
      <c r="C204" s="28" t="s">
        <v>187</v>
      </c>
      <c r="D204" s="27" t="s">
        <v>2038</v>
      </c>
      <c r="E204" s="27" t="s">
        <v>640</v>
      </c>
      <c r="F204" s="30" t="s">
        <v>95</v>
      </c>
      <c r="G204" s="136" t="s">
        <v>1637</v>
      </c>
      <c r="H204" s="136" t="s">
        <v>643</v>
      </c>
      <c r="I204" s="136" t="s">
        <v>2101</v>
      </c>
      <c r="J204" s="136" t="s">
        <v>95</v>
      </c>
      <c r="K204" s="136" t="s">
        <v>1600</v>
      </c>
      <c r="L204" s="136" t="s">
        <v>681</v>
      </c>
      <c r="M204" s="136" t="s">
        <v>681</v>
      </c>
      <c r="N204" s="27">
        <v>22</v>
      </c>
      <c r="O204" s="163">
        <v>0.23499999999999999</v>
      </c>
      <c r="P204" s="27" t="s">
        <v>87</v>
      </c>
      <c r="Q204" s="27" t="s">
        <v>2048</v>
      </c>
      <c r="R204" s="136" t="s">
        <v>1643</v>
      </c>
      <c r="S204" s="136" t="s">
        <v>2020</v>
      </c>
      <c r="T204" s="136" t="s">
        <v>1621</v>
      </c>
      <c r="U204" s="136" t="s">
        <v>2155</v>
      </c>
      <c r="V204" s="158">
        <v>10</v>
      </c>
      <c r="X204" s="27" t="s">
        <v>638</v>
      </c>
      <c r="Y204" s="136" t="s">
        <v>538</v>
      </c>
      <c r="Z204" s="136">
        <v>2</v>
      </c>
      <c r="AA204" s="136" t="s">
        <v>1799</v>
      </c>
      <c r="AC204" s="136" t="s">
        <v>956</v>
      </c>
      <c r="AD204" s="156">
        <v>11.6</v>
      </c>
      <c r="AE204" s="136">
        <v>11.8</v>
      </c>
    </row>
    <row r="205" spans="1:34" ht="275" hidden="1">
      <c r="A205" s="27" t="s">
        <v>186</v>
      </c>
      <c r="B205" s="27">
        <v>2013</v>
      </c>
      <c r="C205" s="28" t="s">
        <v>187</v>
      </c>
      <c r="D205" s="27" t="s">
        <v>2038</v>
      </c>
      <c r="E205" s="27" t="s">
        <v>640</v>
      </c>
      <c r="F205" s="30" t="s">
        <v>95</v>
      </c>
      <c r="G205" s="136" t="s">
        <v>1637</v>
      </c>
      <c r="H205" s="136" t="s">
        <v>654</v>
      </c>
      <c r="I205" s="136" t="s">
        <v>2101</v>
      </c>
      <c r="J205" s="136" t="s">
        <v>95</v>
      </c>
      <c r="K205" s="136" t="s">
        <v>1600</v>
      </c>
      <c r="L205" s="136" t="s">
        <v>681</v>
      </c>
      <c r="M205" s="136" t="s">
        <v>681</v>
      </c>
      <c r="N205" s="27">
        <v>22</v>
      </c>
      <c r="O205" s="163">
        <v>0.23499999999999999</v>
      </c>
      <c r="P205" s="27" t="s">
        <v>87</v>
      </c>
      <c r="Q205" s="27" t="s">
        <v>2048</v>
      </c>
      <c r="R205" s="136" t="s">
        <v>1643</v>
      </c>
      <c r="S205" s="136" t="s">
        <v>2020</v>
      </c>
      <c r="T205" s="136" t="s">
        <v>1621</v>
      </c>
      <c r="U205" s="136" t="s">
        <v>2155</v>
      </c>
      <c r="V205" s="158">
        <v>10</v>
      </c>
      <c r="X205" s="27" t="s">
        <v>638</v>
      </c>
      <c r="Y205" s="136" t="s">
        <v>538</v>
      </c>
      <c r="Z205" s="136">
        <v>2</v>
      </c>
      <c r="AA205" s="136" t="s">
        <v>1799</v>
      </c>
      <c r="AC205" s="136" t="s">
        <v>960</v>
      </c>
      <c r="AD205" s="156">
        <v>21.7</v>
      </c>
      <c r="AE205" s="136">
        <v>23.9</v>
      </c>
    </row>
    <row r="206" spans="1:34" ht="275" hidden="1">
      <c r="A206" s="27" t="s">
        <v>186</v>
      </c>
      <c r="B206" s="27">
        <v>2013</v>
      </c>
      <c r="C206" s="28" t="s">
        <v>187</v>
      </c>
      <c r="D206" s="27" t="s">
        <v>2038</v>
      </c>
      <c r="E206" s="27" t="s">
        <v>640</v>
      </c>
      <c r="F206" s="30" t="s">
        <v>95</v>
      </c>
      <c r="G206" s="136" t="s">
        <v>1637</v>
      </c>
      <c r="H206" s="136" t="s">
        <v>2041</v>
      </c>
      <c r="I206" s="136" t="s">
        <v>1455</v>
      </c>
      <c r="J206" s="136" t="s">
        <v>95</v>
      </c>
      <c r="K206" s="136" t="s">
        <v>1600</v>
      </c>
      <c r="L206" s="136" t="s">
        <v>681</v>
      </c>
      <c r="M206" s="136" t="s">
        <v>681</v>
      </c>
      <c r="N206" s="27">
        <v>22</v>
      </c>
      <c r="O206" s="163">
        <v>0.23499999999999999</v>
      </c>
      <c r="P206" s="27" t="s">
        <v>87</v>
      </c>
      <c r="Q206" s="27" t="s">
        <v>2048</v>
      </c>
      <c r="R206" s="136" t="s">
        <v>1643</v>
      </c>
      <c r="S206" s="136" t="s">
        <v>2020</v>
      </c>
      <c r="T206" s="136" t="s">
        <v>1621</v>
      </c>
      <c r="U206" s="136" t="s">
        <v>2155</v>
      </c>
      <c r="V206" s="158">
        <v>10</v>
      </c>
      <c r="X206" s="27" t="s">
        <v>638</v>
      </c>
      <c r="Y206" s="136" t="s">
        <v>538</v>
      </c>
      <c r="Z206" s="136">
        <v>2</v>
      </c>
      <c r="AA206" s="136" t="s">
        <v>1799</v>
      </c>
      <c r="AC206" s="136" t="s">
        <v>963</v>
      </c>
      <c r="AD206" s="156">
        <v>3.8</v>
      </c>
      <c r="AE206" s="136">
        <v>2.5</v>
      </c>
    </row>
    <row r="207" spans="1:34" ht="275" hidden="1">
      <c r="A207" s="27" t="s">
        <v>186</v>
      </c>
      <c r="B207" s="27">
        <v>2013</v>
      </c>
      <c r="C207" s="28" t="s">
        <v>187</v>
      </c>
      <c r="D207" s="27" t="s">
        <v>2038</v>
      </c>
      <c r="E207" s="27" t="s">
        <v>640</v>
      </c>
      <c r="F207" s="30" t="s">
        <v>95</v>
      </c>
      <c r="G207" s="136" t="s">
        <v>1637</v>
      </c>
      <c r="H207" s="136" t="s">
        <v>662</v>
      </c>
      <c r="I207" s="136" t="s">
        <v>2101</v>
      </c>
      <c r="J207" s="136" t="s">
        <v>95</v>
      </c>
      <c r="K207" s="136" t="s">
        <v>1600</v>
      </c>
      <c r="L207" s="136" t="s">
        <v>681</v>
      </c>
      <c r="M207" s="136" t="s">
        <v>681</v>
      </c>
      <c r="N207" s="27">
        <v>22</v>
      </c>
      <c r="O207" s="163">
        <v>0.23499999999999999</v>
      </c>
      <c r="P207" s="27" t="s">
        <v>87</v>
      </c>
      <c r="Q207" s="27" t="s">
        <v>2048</v>
      </c>
      <c r="R207" s="136" t="s">
        <v>1643</v>
      </c>
      <c r="S207" s="136" t="s">
        <v>2020</v>
      </c>
      <c r="T207" s="136" t="s">
        <v>1621</v>
      </c>
      <c r="U207" s="136" t="s">
        <v>2155</v>
      </c>
      <c r="V207" s="158">
        <v>10</v>
      </c>
      <c r="X207" s="27" t="s">
        <v>638</v>
      </c>
      <c r="Y207" s="136" t="s">
        <v>538</v>
      </c>
      <c r="Z207" s="136">
        <v>2</v>
      </c>
      <c r="AA207" s="136" t="s">
        <v>1799</v>
      </c>
      <c r="AC207" s="136" t="s">
        <v>966</v>
      </c>
      <c r="AD207" s="156">
        <v>7.3</v>
      </c>
      <c r="AE207" s="136">
        <v>10.6</v>
      </c>
    </row>
    <row r="208" spans="1:34" ht="275" hidden="1">
      <c r="A208" s="27" t="s">
        <v>186</v>
      </c>
      <c r="B208" s="27">
        <v>2013</v>
      </c>
      <c r="C208" s="28" t="s">
        <v>187</v>
      </c>
      <c r="D208" s="27" t="s">
        <v>2038</v>
      </c>
      <c r="E208" s="27" t="s">
        <v>640</v>
      </c>
      <c r="F208" s="30" t="s">
        <v>95</v>
      </c>
      <c r="G208" s="136" t="s">
        <v>1637</v>
      </c>
      <c r="H208" s="136" t="s">
        <v>987</v>
      </c>
      <c r="I208" s="136" t="s">
        <v>2103</v>
      </c>
      <c r="J208" s="136" t="s">
        <v>87</v>
      </c>
      <c r="K208" s="136" t="s">
        <v>1600</v>
      </c>
      <c r="L208" s="136" t="s">
        <v>681</v>
      </c>
      <c r="M208" s="136" t="s">
        <v>681</v>
      </c>
      <c r="N208" s="27">
        <v>22</v>
      </c>
      <c r="O208" s="163">
        <v>0.23499999999999999</v>
      </c>
      <c r="P208" s="27" t="s">
        <v>87</v>
      </c>
      <c r="Q208" s="27" t="s">
        <v>2048</v>
      </c>
      <c r="R208" s="136" t="s">
        <v>1643</v>
      </c>
      <c r="S208" s="136" t="s">
        <v>2020</v>
      </c>
      <c r="T208" s="136" t="s">
        <v>1621</v>
      </c>
      <c r="U208" s="136" t="s">
        <v>2155</v>
      </c>
      <c r="V208" s="158">
        <v>10</v>
      </c>
      <c r="X208" s="27" t="s">
        <v>638</v>
      </c>
      <c r="Y208" s="136" t="s">
        <v>538</v>
      </c>
      <c r="Z208" s="136">
        <v>2</v>
      </c>
      <c r="AA208" s="136" t="s">
        <v>1799</v>
      </c>
      <c r="AC208" s="136" t="s">
        <v>971</v>
      </c>
      <c r="AD208" s="156">
        <v>6.8</v>
      </c>
      <c r="AE208" s="136">
        <v>7</v>
      </c>
    </row>
    <row r="209" spans="1:31" ht="275" hidden="1">
      <c r="A209" s="27" t="s">
        <v>186</v>
      </c>
      <c r="B209" s="27">
        <v>2013</v>
      </c>
      <c r="C209" s="28" t="s">
        <v>187</v>
      </c>
      <c r="D209" s="27" t="s">
        <v>2038</v>
      </c>
      <c r="E209" s="27" t="s">
        <v>640</v>
      </c>
      <c r="F209" s="30" t="s">
        <v>95</v>
      </c>
      <c r="G209" s="136" t="s">
        <v>1637</v>
      </c>
      <c r="H209" s="136" t="s">
        <v>988</v>
      </c>
      <c r="I209" s="136" t="s">
        <v>2103</v>
      </c>
      <c r="J209" s="136" t="s">
        <v>87</v>
      </c>
      <c r="K209" s="136" t="s">
        <v>1600</v>
      </c>
      <c r="L209" s="136" t="s">
        <v>681</v>
      </c>
      <c r="M209" s="136" t="s">
        <v>681</v>
      </c>
      <c r="N209" s="27">
        <v>22</v>
      </c>
      <c r="O209" s="163">
        <v>0.23499999999999999</v>
      </c>
      <c r="P209" s="27" t="s">
        <v>87</v>
      </c>
      <c r="Q209" s="27" t="s">
        <v>2048</v>
      </c>
      <c r="R209" s="136" t="s">
        <v>1643</v>
      </c>
      <c r="S209" s="136" t="s">
        <v>2020</v>
      </c>
      <c r="T209" s="136" t="s">
        <v>1621</v>
      </c>
      <c r="U209" s="136" t="s">
        <v>2155</v>
      </c>
      <c r="V209" s="158">
        <v>10</v>
      </c>
      <c r="X209" s="27" t="s">
        <v>638</v>
      </c>
      <c r="Y209" s="136" t="s">
        <v>538</v>
      </c>
      <c r="Z209" s="136">
        <v>2</v>
      </c>
      <c r="AA209" s="136" t="s">
        <v>1799</v>
      </c>
      <c r="AC209" s="136" t="s">
        <v>975</v>
      </c>
      <c r="AD209" s="156">
        <v>0.37</v>
      </c>
      <c r="AE209" s="136">
        <v>0.28000000000000003</v>
      </c>
    </row>
    <row r="210" spans="1:31" ht="275" hidden="1">
      <c r="A210" s="27" t="s">
        <v>186</v>
      </c>
      <c r="B210" s="27">
        <v>2013</v>
      </c>
      <c r="C210" s="28" t="s">
        <v>187</v>
      </c>
      <c r="D210" s="27" t="s">
        <v>2038</v>
      </c>
      <c r="E210" s="27" t="s">
        <v>640</v>
      </c>
      <c r="F210" s="30" t="s">
        <v>95</v>
      </c>
      <c r="G210" s="136" t="s">
        <v>1637</v>
      </c>
      <c r="H210" s="136" t="s">
        <v>989</v>
      </c>
      <c r="I210" s="136" t="s">
        <v>2102</v>
      </c>
      <c r="J210" s="136" t="s">
        <v>87</v>
      </c>
      <c r="K210" s="136" t="s">
        <v>1600</v>
      </c>
      <c r="L210" s="136" t="s">
        <v>681</v>
      </c>
      <c r="M210" s="136" t="s">
        <v>681</v>
      </c>
      <c r="N210" s="27">
        <v>22</v>
      </c>
      <c r="O210" s="163">
        <v>0.23499999999999999</v>
      </c>
      <c r="P210" s="27" t="s">
        <v>87</v>
      </c>
      <c r="Q210" s="27" t="s">
        <v>2048</v>
      </c>
      <c r="R210" s="136" t="s">
        <v>1643</v>
      </c>
      <c r="S210" s="136" t="s">
        <v>2020</v>
      </c>
      <c r="T210" s="136" t="s">
        <v>1621</v>
      </c>
      <c r="U210" s="136" t="s">
        <v>2155</v>
      </c>
      <c r="V210" s="158">
        <v>10</v>
      </c>
      <c r="X210" s="27" t="s">
        <v>638</v>
      </c>
      <c r="Y210" s="136" t="s">
        <v>538</v>
      </c>
      <c r="Z210" s="136">
        <v>2</v>
      </c>
      <c r="AA210" s="136" t="s">
        <v>1799</v>
      </c>
      <c r="AC210" s="136" t="s">
        <v>979</v>
      </c>
      <c r="AD210" s="156">
        <v>0.05</v>
      </c>
      <c r="AE210" s="136">
        <v>0.04</v>
      </c>
    </row>
    <row r="211" spans="1:31" ht="275" hidden="1">
      <c r="A211" s="27" t="s">
        <v>186</v>
      </c>
      <c r="B211" s="27">
        <v>2013</v>
      </c>
      <c r="C211" s="28" t="s">
        <v>187</v>
      </c>
      <c r="D211" s="27" t="s">
        <v>2038</v>
      </c>
      <c r="E211" s="27" t="s">
        <v>640</v>
      </c>
      <c r="F211" s="30" t="s">
        <v>95</v>
      </c>
      <c r="G211" s="136" t="s">
        <v>1637</v>
      </c>
      <c r="H211" s="136" t="s">
        <v>986</v>
      </c>
      <c r="I211" s="136" t="s">
        <v>427</v>
      </c>
      <c r="J211" s="136" t="s">
        <v>95</v>
      </c>
      <c r="K211" s="136" t="s">
        <v>1600</v>
      </c>
      <c r="L211" s="136" t="s">
        <v>681</v>
      </c>
      <c r="M211" s="136" t="s">
        <v>681</v>
      </c>
      <c r="N211" s="27">
        <v>22</v>
      </c>
      <c r="O211" s="163">
        <v>0.52500000000000002</v>
      </c>
      <c r="P211" s="27" t="s">
        <v>87</v>
      </c>
      <c r="Q211" s="27" t="s">
        <v>2048</v>
      </c>
      <c r="R211" s="136" t="s">
        <v>1643</v>
      </c>
      <c r="S211" s="136" t="s">
        <v>2020</v>
      </c>
      <c r="T211" s="136" t="s">
        <v>1621</v>
      </c>
      <c r="U211" s="136" t="s">
        <v>2155</v>
      </c>
      <c r="V211" s="158">
        <v>10</v>
      </c>
      <c r="X211" s="27" t="s">
        <v>638</v>
      </c>
      <c r="Y211" s="136" t="s">
        <v>538</v>
      </c>
      <c r="Z211" s="136">
        <v>2</v>
      </c>
      <c r="AA211" s="136" t="s">
        <v>1799</v>
      </c>
      <c r="AC211" s="136" t="s">
        <v>991</v>
      </c>
      <c r="AD211" s="156">
        <v>53.3</v>
      </c>
      <c r="AE211" s="136">
        <v>27.5</v>
      </c>
    </row>
    <row r="212" spans="1:31" ht="275" hidden="1">
      <c r="A212" s="27" t="s">
        <v>186</v>
      </c>
      <c r="B212" s="27">
        <v>2013</v>
      </c>
      <c r="C212" s="28" t="s">
        <v>187</v>
      </c>
      <c r="D212" s="27" t="s">
        <v>2038</v>
      </c>
      <c r="E212" s="27" t="s">
        <v>640</v>
      </c>
      <c r="F212" s="30" t="s">
        <v>95</v>
      </c>
      <c r="G212" s="136" t="s">
        <v>1637</v>
      </c>
      <c r="H212" s="136" t="s">
        <v>556</v>
      </c>
      <c r="I212" s="136" t="s">
        <v>556</v>
      </c>
      <c r="J212" s="136" t="s">
        <v>95</v>
      </c>
      <c r="K212" s="136" t="s">
        <v>1600</v>
      </c>
      <c r="L212" s="136" t="s">
        <v>681</v>
      </c>
      <c r="M212" s="136" t="s">
        <v>681</v>
      </c>
      <c r="N212" s="27">
        <v>22</v>
      </c>
      <c r="O212" s="163">
        <v>0.52500000000000002</v>
      </c>
      <c r="P212" s="27" t="s">
        <v>87</v>
      </c>
      <c r="Q212" s="27" t="s">
        <v>2048</v>
      </c>
      <c r="R212" s="136" t="s">
        <v>1643</v>
      </c>
      <c r="S212" s="136" t="s">
        <v>2020</v>
      </c>
      <c r="T212" s="136" t="s">
        <v>1621</v>
      </c>
      <c r="U212" s="136" t="s">
        <v>2155</v>
      </c>
      <c r="V212" s="158">
        <v>10</v>
      </c>
      <c r="X212" s="27" t="s">
        <v>638</v>
      </c>
      <c r="Y212" s="136" t="s">
        <v>538</v>
      </c>
      <c r="Z212" s="136">
        <v>2</v>
      </c>
      <c r="AA212" s="136" t="s">
        <v>1799</v>
      </c>
      <c r="AC212" s="136" t="s">
        <v>1801</v>
      </c>
      <c r="AD212" s="156">
        <v>78.599999999999994</v>
      </c>
      <c r="AE212" s="136">
        <v>27.1</v>
      </c>
    </row>
    <row r="213" spans="1:31" ht="275" hidden="1">
      <c r="A213" s="27" t="s">
        <v>186</v>
      </c>
      <c r="B213" s="27">
        <v>2013</v>
      </c>
      <c r="C213" s="28" t="s">
        <v>187</v>
      </c>
      <c r="D213" s="27" t="s">
        <v>2038</v>
      </c>
      <c r="E213" s="27" t="s">
        <v>640</v>
      </c>
      <c r="F213" s="30" t="s">
        <v>95</v>
      </c>
      <c r="G213" s="136" t="s">
        <v>1637</v>
      </c>
      <c r="H213" s="136" t="s">
        <v>643</v>
      </c>
      <c r="I213" s="136" t="s">
        <v>2101</v>
      </c>
      <c r="J213" s="136" t="s">
        <v>95</v>
      </c>
      <c r="K213" s="136" t="s">
        <v>1600</v>
      </c>
      <c r="L213" s="136" t="s">
        <v>681</v>
      </c>
      <c r="M213" s="136" t="s">
        <v>681</v>
      </c>
      <c r="N213" s="27">
        <v>22</v>
      </c>
      <c r="O213" s="163">
        <v>0.52500000000000002</v>
      </c>
      <c r="P213" s="27" t="s">
        <v>87</v>
      </c>
      <c r="Q213" s="27" t="s">
        <v>2048</v>
      </c>
      <c r="R213" s="136" t="s">
        <v>1643</v>
      </c>
      <c r="S213" s="136" t="s">
        <v>2020</v>
      </c>
      <c r="T213" s="136" t="s">
        <v>1621</v>
      </c>
      <c r="U213" s="136" t="s">
        <v>2155</v>
      </c>
      <c r="V213" s="158">
        <v>10</v>
      </c>
      <c r="X213" s="27" t="s">
        <v>638</v>
      </c>
      <c r="Y213" s="136" t="s">
        <v>538</v>
      </c>
      <c r="Z213" s="136">
        <v>2</v>
      </c>
      <c r="AA213" s="136" t="s">
        <v>1799</v>
      </c>
      <c r="AC213" s="136" t="s">
        <v>1802</v>
      </c>
      <c r="AD213" s="156">
        <v>60.7</v>
      </c>
      <c r="AE213" s="136">
        <v>45.4</v>
      </c>
    </row>
    <row r="214" spans="1:31" ht="275" hidden="1">
      <c r="A214" s="27" t="s">
        <v>186</v>
      </c>
      <c r="B214" s="27">
        <v>2013</v>
      </c>
      <c r="C214" s="28" t="s">
        <v>187</v>
      </c>
      <c r="D214" s="27" t="s">
        <v>2038</v>
      </c>
      <c r="E214" s="27" t="s">
        <v>640</v>
      </c>
      <c r="F214" s="30" t="s">
        <v>95</v>
      </c>
      <c r="G214" s="136" t="s">
        <v>1637</v>
      </c>
      <c r="H214" s="136" t="s">
        <v>654</v>
      </c>
      <c r="I214" s="136" t="s">
        <v>2101</v>
      </c>
      <c r="J214" s="136" t="s">
        <v>95</v>
      </c>
      <c r="K214" s="136" t="s">
        <v>1600</v>
      </c>
      <c r="L214" s="136" t="s">
        <v>681</v>
      </c>
      <c r="M214" s="136" t="s">
        <v>681</v>
      </c>
      <c r="N214" s="27">
        <v>22</v>
      </c>
      <c r="O214" s="163">
        <v>0.52500000000000002</v>
      </c>
      <c r="P214" s="27" t="s">
        <v>87</v>
      </c>
      <c r="Q214" s="27" t="s">
        <v>2048</v>
      </c>
      <c r="R214" s="136" t="s">
        <v>1643</v>
      </c>
      <c r="S214" s="136" t="s">
        <v>2020</v>
      </c>
      <c r="T214" s="136" t="s">
        <v>1621</v>
      </c>
      <c r="U214" s="136" t="s">
        <v>2155</v>
      </c>
      <c r="V214" s="158">
        <v>10</v>
      </c>
      <c r="X214" s="27" t="s">
        <v>638</v>
      </c>
      <c r="Y214" s="136" t="s">
        <v>538</v>
      </c>
      <c r="Z214" s="136">
        <v>2</v>
      </c>
      <c r="AA214" s="136" t="s">
        <v>1799</v>
      </c>
      <c r="AC214" s="136" t="s">
        <v>1003</v>
      </c>
      <c r="AD214" s="156">
        <v>27.4</v>
      </c>
      <c r="AE214" s="136">
        <v>30.2</v>
      </c>
    </row>
    <row r="215" spans="1:31" ht="275" hidden="1">
      <c r="A215" s="27" t="s">
        <v>186</v>
      </c>
      <c r="B215" s="27">
        <v>2013</v>
      </c>
      <c r="C215" s="28" t="s">
        <v>187</v>
      </c>
      <c r="D215" s="27" t="s">
        <v>2038</v>
      </c>
      <c r="E215" s="27" t="s">
        <v>640</v>
      </c>
      <c r="F215" s="30" t="s">
        <v>95</v>
      </c>
      <c r="G215" s="136" t="s">
        <v>1637</v>
      </c>
      <c r="H215" s="136" t="s">
        <v>2041</v>
      </c>
      <c r="I215" s="136" t="s">
        <v>1455</v>
      </c>
      <c r="J215" s="136" t="s">
        <v>95</v>
      </c>
      <c r="K215" s="136" t="s">
        <v>1600</v>
      </c>
      <c r="L215" s="136" t="s">
        <v>681</v>
      </c>
      <c r="M215" s="136" t="s">
        <v>681</v>
      </c>
      <c r="N215" s="27">
        <v>22</v>
      </c>
      <c r="O215" s="163">
        <v>0.52500000000000002</v>
      </c>
      <c r="P215" s="27" t="s">
        <v>87</v>
      </c>
      <c r="Q215" s="27" t="s">
        <v>2048</v>
      </c>
      <c r="R215" s="136" t="s">
        <v>1643</v>
      </c>
      <c r="S215" s="136" t="s">
        <v>2020</v>
      </c>
      <c r="T215" s="136" t="s">
        <v>1621</v>
      </c>
      <c r="U215" s="136" t="s">
        <v>2155</v>
      </c>
      <c r="V215" s="158">
        <v>10</v>
      </c>
      <c r="X215" s="27" t="s">
        <v>638</v>
      </c>
      <c r="Y215" s="136" t="s">
        <v>538</v>
      </c>
      <c r="Z215" s="136">
        <v>2</v>
      </c>
      <c r="AA215" s="136" t="s">
        <v>1799</v>
      </c>
      <c r="AC215" s="136" t="s">
        <v>1007</v>
      </c>
      <c r="AD215" s="156">
        <v>54.1</v>
      </c>
      <c r="AE215" s="136">
        <v>23.5</v>
      </c>
    </row>
    <row r="216" spans="1:31" ht="275" hidden="1">
      <c r="A216" s="27" t="s">
        <v>186</v>
      </c>
      <c r="B216" s="27">
        <v>2013</v>
      </c>
      <c r="C216" s="28" t="s">
        <v>187</v>
      </c>
      <c r="D216" s="27" t="s">
        <v>2038</v>
      </c>
      <c r="E216" s="27" t="s">
        <v>640</v>
      </c>
      <c r="F216" s="30" t="s">
        <v>95</v>
      </c>
      <c r="G216" s="136" t="s">
        <v>1637</v>
      </c>
      <c r="H216" s="136" t="s">
        <v>662</v>
      </c>
      <c r="I216" s="136" t="s">
        <v>2101</v>
      </c>
      <c r="J216" s="136" t="s">
        <v>95</v>
      </c>
      <c r="K216" s="136" t="s">
        <v>1600</v>
      </c>
      <c r="L216" s="136" t="s">
        <v>681</v>
      </c>
      <c r="M216" s="136" t="s">
        <v>681</v>
      </c>
      <c r="N216" s="27">
        <v>22</v>
      </c>
      <c r="O216" s="163">
        <v>0.52500000000000002</v>
      </c>
      <c r="P216" s="27" t="s">
        <v>87</v>
      </c>
      <c r="Q216" s="27" t="s">
        <v>2048</v>
      </c>
      <c r="R216" s="136" t="s">
        <v>1643</v>
      </c>
      <c r="S216" s="136" t="s">
        <v>2020</v>
      </c>
      <c r="T216" s="136" t="s">
        <v>1621</v>
      </c>
      <c r="U216" s="136" t="s">
        <v>2155</v>
      </c>
      <c r="V216" s="158">
        <v>10</v>
      </c>
      <c r="X216" s="27" t="s">
        <v>638</v>
      </c>
      <c r="Y216" s="136" t="s">
        <v>538</v>
      </c>
      <c r="Z216" s="136">
        <v>2</v>
      </c>
      <c r="AA216" s="136" t="s">
        <v>1799</v>
      </c>
      <c r="AC216" s="136" t="s">
        <v>1011</v>
      </c>
      <c r="AD216" s="156">
        <v>36.5</v>
      </c>
      <c r="AE216" s="136">
        <v>39.299999999999997</v>
      </c>
    </row>
    <row r="217" spans="1:31" ht="275" hidden="1">
      <c r="A217" s="27" t="s">
        <v>186</v>
      </c>
      <c r="B217" s="27">
        <v>2013</v>
      </c>
      <c r="C217" s="28" t="s">
        <v>187</v>
      </c>
      <c r="D217" s="27" t="s">
        <v>2038</v>
      </c>
      <c r="E217" s="27" t="s">
        <v>640</v>
      </c>
      <c r="F217" s="30" t="s">
        <v>95</v>
      </c>
      <c r="G217" s="136" t="s">
        <v>1637</v>
      </c>
      <c r="H217" s="136" t="s">
        <v>987</v>
      </c>
      <c r="I217" s="136" t="s">
        <v>2103</v>
      </c>
      <c r="J217" s="136" t="s">
        <v>87</v>
      </c>
      <c r="K217" s="136" t="s">
        <v>1600</v>
      </c>
      <c r="L217" s="136" t="s">
        <v>681</v>
      </c>
      <c r="M217" s="136" t="s">
        <v>681</v>
      </c>
      <c r="N217" s="27">
        <v>22</v>
      </c>
      <c r="O217" s="163">
        <v>0.52500000000000002</v>
      </c>
      <c r="P217" s="27" t="s">
        <v>87</v>
      </c>
      <c r="Q217" s="27" t="s">
        <v>2048</v>
      </c>
      <c r="R217" s="136" t="s">
        <v>1643</v>
      </c>
      <c r="S217" s="136" t="s">
        <v>2020</v>
      </c>
      <c r="T217" s="136" t="s">
        <v>1621</v>
      </c>
      <c r="U217" s="136" t="s">
        <v>2155</v>
      </c>
      <c r="V217" s="158">
        <v>10</v>
      </c>
      <c r="X217" s="27" t="s">
        <v>638</v>
      </c>
      <c r="Y217" s="136" t="s">
        <v>538</v>
      </c>
      <c r="Z217" s="136">
        <v>2</v>
      </c>
      <c r="AA217" s="136" t="s">
        <v>1799</v>
      </c>
      <c r="AC217" s="136" t="s">
        <v>1015</v>
      </c>
      <c r="AD217" s="156">
        <v>13.4</v>
      </c>
      <c r="AE217" s="136">
        <v>11.7</v>
      </c>
    </row>
    <row r="218" spans="1:31" ht="275" hidden="1">
      <c r="A218" s="27" t="s">
        <v>186</v>
      </c>
      <c r="B218" s="27">
        <v>2013</v>
      </c>
      <c r="C218" s="28" t="s">
        <v>187</v>
      </c>
      <c r="D218" s="27" t="s">
        <v>2038</v>
      </c>
      <c r="E218" s="27" t="s">
        <v>640</v>
      </c>
      <c r="F218" s="30" t="s">
        <v>95</v>
      </c>
      <c r="G218" s="136" t="s">
        <v>1637</v>
      </c>
      <c r="H218" s="136" t="s">
        <v>988</v>
      </c>
      <c r="I218" s="136" t="s">
        <v>2103</v>
      </c>
      <c r="J218" s="136" t="s">
        <v>87</v>
      </c>
      <c r="K218" s="136" t="s">
        <v>1600</v>
      </c>
      <c r="L218" s="136" t="s">
        <v>681</v>
      </c>
      <c r="M218" s="136" t="s">
        <v>681</v>
      </c>
      <c r="N218" s="27">
        <v>22</v>
      </c>
      <c r="O218" s="163">
        <v>0.52500000000000002</v>
      </c>
      <c r="P218" s="27" t="s">
        <v>87</v>
      </c>
      <c r="Q218" s="27" t="s">
        <v>2048</v>
      </c>
      <c r="R218" s="136" t="s">
        <v>1643</v>
      </c>
      <c r="S218" s="136" t="s">
        <v>2020</v>
      </c>
      <c r="T218" s="136" t="s">
        <v>1621</v>
      </c>
      <c r="U218" s="136" t="s">
        <v>2155</v>
      </c>
      <c r="V218" s="158">
        <v>10</v>
      </c>
      <c r="X218" s="27" t="s">
        <v>638</v>
      </c>
      <c r="Y218" s="136" t="s">
        <v>538</v>
      </c>
      <c r="Z218" s="136">
        <v>2</v>
      </c>
      <c r="AA218" s="136" t="s">
        <v>1799</v>
      </c>
      <c r="AC218" s="136" t="s">
        <v>1019</v>
      </c>
      <c r="AD218" s="156">
        <v>0.7</v>
      </c>
      <c r="AE218" s="136">
        <v>0.8</v>
      </c>
    </row>
    <row r="219" spans="1:31" ht="275" hidden="1">
      <c r="A219" s="27" t="s">
        <v>186</v>
      </c>
      <c r="B219" s="27">
        <v>2013</v>
      </c>
      <c r="C219" s="28" t="s">
        <v>187</v>
      </c>
      <c r="D219" s="27" t="s">
        <v>2038</v>
      </c>
      <c r="E219" s="27" t="s">
        <v>640</v>
      </c>
      <c r="F219" s="30" t="s">
        <v>95</v>
      </c>
      <c r="G219" s="136" t="s">
        <v>1637</v>
      </c>
      <c r="H219" s="136" t="s">
        <v>989</v>
      </c>
      <c r="I219" s="136" t="s">
        <v>2102</v>
      </c>
      <c r="J219" s="136" t="s">
        <v>87</v>
      </c>
      <c r="K219" s="136" t="s">
        <v>1600</v>
      </c>
      <c r="L219" s="136" t="s">
        <v>681</v>
      </c>
      <c r="M219" s="136" t="s">
        <v>681</v>
      </c>
      <c r="N219" s="27">
        <v>22</v>
      </c>
      <c r="O219" s="163">
        <v>0.52500000000000002</v>
      </c>
      <c r="P219" s="27" t="s">
        <v>87</v>
      </c>
      <c r="Q219" s="27" t="s">
        <v>2048</v>
      </c>
      <c r="R219" s="136" t="s">
        <v>1643</v>
      </c>
      <c r="S219" s="136" t="s">
        <v>2020</v>
      </c>
      <c r="T219" s="136" t="s">
        <v>1621</v>
      </c>
      <c r="U219" s="136" t="s">
        <v>2155</v>
      </c>
      <c r="V219" s="158">
        <v>10</v>
      </c>
      <c r="X219" s="27" t="s">
        <v>638</v>
      </c>
      <c r="Y219" s="136" t="s">
        <v>538</v>
      </c>
      <c r="Z219" s="136">
        <v>2</v>
      </c>
      <c r="AA219" s="136" t="s">
        <v>1799</v>
      </c>
      <c r="AC219" s="136" t="s">
        <v>1023</v>
      </c>
      <c r="AD219" s="156">
        <v>0.1</v>
      </c>
      <c r="AE219" s="156">
        <v>0.3</v>
      </c>
    </row>
    <row r="220" spans="1:31" ht="275" hidden="1">
      <c r="A220" s="27" t="s">
        <v>186</v>
      </c>
      <c r="B220" s="27">
        <v>2013</v>
      </c>
      <c r="C220" s="28" t="s">
        <v>187</v>
      </c>
      <c r="D220" s="27" t="s">
        <v>2037</v>
      </c>
      <c r="E220" s="27" t="s">
        <v>2033</v>
      </c>
      <c r="F220" s="30" t="s">
        <v>95</v>
      </c>
      <c r="G220" s="136" t="s">
        <v>1637</v>
      </c>
      <c r="H220" s="136" t="s">
        <v>986</v>
      </c>
      <c r="I220" s="136" t="s">
        <v>427</v>
      </c>
      <c r="J220" s="136" t="s">
        <v>95</v>
      </c>
      <c r="K220" s="136" t="s">
        <v>1600</v>
      </c>
      <c r="L220" s="136" t="s">
        <v>681</v>
      </c>
      <c r="M220" s="136" t="s">
        <v>681</v>
      </c>
      <c r="N220" s="27">
        <v>22</v>
      </c>
      <c r="O220" s="163">
        <v>0.23499999999999999</v>
      </c>
      <c r="P220" s="27" t="s">
        <v>87</v>
      </c>
      <c r="Q220" s="27" t="s">
        <v>2048</v>
      </c>
      <c r="R220" s="136" t="s">
        <v>1643</v>
      </c>
      <c r="S220" s="136" t="s">
        <v>2020</v>
      </c>
      <c r="T220" s="136" t="s">
        <v>1621</v>
      </c>
      <c r="U220" s="136" t="s">
        <v>2155</v>
      </c>
      <c r="V220" s="158">
        <v>10</v>
      </c>
      <c r="X220" s="27" t="s">
        <v>638</v>
      </c>
      <c r="Y220" s="136" t="s">
        <v>538</v>
      </c>
      <c r="Z220" s="136">
        <v>2</v>
      </c>
      <c r="AA220" s="136" t="s">
        <v>1799</v>
      </c>
      <c r="AC220" s="136" t="s">
        <v>950</v>
      </c>
      <c r="AD220" s="156">
        <v>3.4</v>
      </c>
      <c r="AE220" s="136">
        <v>2.5</v>
      </c>
    </row>
    <row r="221" spans="1:31" ht="275" hidden="1">
      <c r="A221" s="27" t="s">
        <v>186</v>
      </c>
      <c r="B221" s="27">
        <v>2013</v>
      </c>
      <c r="C221" s="28" t="s">
        <v>187</v>
      </c>
      <c r="D221" s="27" t="s">
        <v>2037</v>
      </c>
      <c r="E221" s="27" t="s">
        <v>2033</v>
      </c>
      <c r="F221" s="30" t="s">
        <v>95</v>
      </c>
      <c r="G221" s="136" t="s">
        <v>1637</v>
      </c>
      <c r="H221" s="136" t="s">
        <v>556</v>
      </c>
      <c r="I221" s="136" t="s">
        <v>556</v>
      </c>
      <c r="J221" s="136" t="s">
        <v>95</v>
      </c>
      <c r="K221" s="136" t="s">
        <v>1600</v>
      </c>
      <c r="L221" s="136" t="s">
        <v>681</v>
      </c>
      <c r="M221" s="136" t="s">
        <v>681</v>
      </c>
      <c r="N221" s="27">
        <v>22</v>
      </c>
      <c r="O221" s="163">
        <v>0.23499999999999999</v>
      </c>
      <c r="P221" s="27" t="s">
        <v>87</v>
      </c>
      <c r="Q221" s="27" t="s">
        <v>2048</v>
      </c>
      <c r="R221" s="136" t="s">
        <v>1643</v>
      </c>
      <c r="S221" s="136" t="s">
        <v>2020</v>
      </c>
      <c r="T221" s="136" t="s">
        <v>1621</v>
      </c>
      <c r="U221" s="136" t="s">
        <v>2155</v>
      </c>
      <c r="V221" s="158">
        <v>10</v>
      </c>
      <c r="X221" s="27" t="s">
        <v>638</v>
      </c>
      <c r="Y221" s="136" t="s">
        <v>538</v>
      </c>
      <c r="Z221" s="136">
        <v>2</v>
      </c>
      <c r="AA221" s="136" t="s">
        <v>1799</v>
      </c>
      <c r="AC221" s="136" t="s">
        <v>954</v>
      </c>
      <c r="AD221" s="156">
        <v>20.3</v>
      </c>
      <c r="AE221" s="136">
        <v>33.4</v>
      </c>
    </row>
    <row r="222" spans="1:31" ht="275" hidden="1">
      <c r="A222" s="27" t="s">
        <v>186</v>
      </c>
      <c r="B222" s="27">
        <v>2013</v>
      </c>
      <c r="C222" s="28" t="s">
        <v>187</v>
      </c>
      <c r="D222" s="27" t="s">
        <v>2037</v>
      </c>
      <c r="E222" s="27" t="s">
        <v>2033</v>
      </c>
      <c r="F222" s="30" t="s">
        <v>95</v>
      </c>
      <c r="G222" s="136" t="s">
        <v>1637</v>
      </c>
      <c r="H222" s="136" t="s">
        <v>643</v>
      </c>
      <c r="I222" s="136" t="s">
        <v>2101</v>
      </c>
      <c r="J222" s="136" t="s">
        <v>95</v>
      </c>
      <c r="K222" s="136" t="s">
        <v>1600</v>
      </c>
      <c r="L222" s="136" t="s">
        <v>681</v>
      </c>
      <c r="M222" s="136" t="s">
        <v>681</v>
      </c>
      <c r="N222" s="27">
        <v>22</v>
      </c>
      <c r="O222" s="163">
        <v>0.23499999999999999</v>
      </c>
      <c r="P222" s="27" t="s">
        <v>87</v>
      </c>
      <c r="Q222" s="27" t="s">
        <v>2048</v>
      </c>
      <c r="R222" s="136" t="s">
        <v>1643</v>
      </c>
      <c r="S222" s="136" t="s">
        <v>2020</v>
      </c>
      <c r="T222" s="136" t="s">
        <v>1621</v>
      </c>
      <c r="U222" s="136" t="s">
        <v>2155</v>
      </c>
      <c r="V222" s="158">
        <v>10</v>
      </c>
      <c r="X222" s="27" t="s">
        <v>638</v>
      </c>
      <c r="Y222" s="136" t="s">
        <v>538</v>
      </c>
      <c r="Z222" s="136">
        <v>2</v>
      </c>
      <c r="AA222" s="136" t="s">
        <v>1799</v>
      </c>
      <c r="AC222" s="136" t="s">
        <v>957</v>
      </c>
      <c r="AD222" s="156">
        <v>2.7</v>
      </c>
      <c r="AE222" s="136">
        <v>2.2999999999999998</v>
      </c>
    </row>
    <row r="223" spans="1:31" ht="275" hidden="1">
      <c r="A223" s="27" t="s">
        <v>186</v>
      </c>
      <c r="B223" s="27">
        <v>2013</v>
      </c>
      <c r="C223" s="28" t="s">
        <v>187</v>
      </c>
      <c r="D223" s="27" t="s">
        <v>2037</v>
      </c>
      <c r="E223" s="27" t="s">
        <v>2033</v>
      </c>
      <c r="F223" s="30" t="s">
        <v>95</v>
      </c>
      <c r="G223" s="136" t="s">
        <v>1637</v>
      </c>
      <c r="H223" s="136" t="s">
        <v>654</v>
      </c>
      <c r="I223" s="136" t="s">
        <v>2101</v>
      </c>
      <c r="J223" s="136" t="s">
        <v>95</v>
      </c>
      <c r="K223" s="136" t="s">
        <v>1600</v>
      </c>
      <c r="L223" s="136" t="s">
        <v>681</v>
      </c>
      <c r="M223" s="136" t="s">
        <v>681</v>
      </c>
      <c r="N223" s="27">
        <v>22</v>
      </c>
      <c r="O223" s="163">
        <v>0.23499999999999999</v>
      </c>
      <c r="P223" s="27" t="s">
        <v>87</v>
      </c>
      <c r="Q223" s="27" t="s">
        <v>2048</v>
      </c>
      <c r="R223" s="136" t="s">
        <v>1643</v>
      </c>
      <c r="S223" s="136" t="s">
        <v>2020</v>
      </c>
      <c r="T223" s="136" t="s">
        <v>1621</v>
      </c>
      <c r="U223" s="136" t="s">
        <v>2155</v>
      </c>
      <c r="V223" s="158">
        <v>10</v>
      </c>
      <c r="X223" s="27" t="s">
        <v>638</v>
      </c>
      <c r="Y223" s="136" t="s">
        <v>538</v>
      </c>
      <c r="Z223" s="136">
        <v>2</v>
      </c>
      <c r="AA223" s="136" t="s">
        <v>1799</v>
      </c>
      <c r="AC223" s="136" t="s">
        <v>961</v>
      </c>
      <c r="AD223" s="156">
        <v>4.3</v>
      </c>
      <c r="AE223" s="136">
        <v>2.4</v>
      </c>
    </row>
    <row r="224" spans="1:31" ht="275" hidden="1">
      <c r="A224" s="27" t="s">
        <v>186</v>
      </c>
      <c r="B224" s="27">
        <v>2013</v>
      </c>
      <c r="C224" s="28" t="s">
        <v>187</v>
      </c>
      <c r="D224" s="27" t="s">
        <v>2037</v>
      </c>
      <c r="E224" s="27" t="s">
        <v>2033</v>
      </c>
      <c r="F224" s="30" t="s">
        <v>95</v>
      </c>
      <c r="G224" s="136" t="s">
        <v>1637</v>
      </c>
      <c r="H224" s="136" t="s">
        <v>2041</v>
      </c>
      <c r="I224" s="136" t="s">
        <v>1455</v>
      </c>
      <c r="J224" s="136" t="s">
        <v>95</v>
      </c>
      <c r="K224" s="136" t="s">
        <v>1600</v>
      </c>
      <c r="L224" s="136" t="s">
        <v>681</v>
      </c>
      <c r="M224" s="136" t="s">
        <v>681</v>
      </c>
      <c r="N224" s="27">
        <v>22</v>
      </c>
      <c r="O224" s="163">
        <v>0.23499999999999999</v>
      </c>
      <c r="P224" s="27" t="s">
        <v>87</v>
      </c>
      <c r="Q224" s="27" t="s">
        <v>2048</v>
      </c>
      <c r="R224" s="136" t="s">
        <v>1643</v>
      </c>
      <c r="S224" s="136" t="s">
        <v>2020</v>
      </c>
      <c r="T224" s="136" t="s">
        <v>1621</v>
      </c>
      <c r="U224" s="136" t="s">
        <v>2155</v>
      </c>
      <c r="V224" s="158">
        <v>10</v>
      </c>
      <c r="X224" s="27" t="s">
        <v>638</v>
      </c>
      <c r="Y224" s="136" t="s">
        <v>538</v>
      </c>
      <c r="Z224" s="136">
        <v>2</v>
      </c>
      <c r="AA224" s="136" t="s">
        <v>1799</v>
      </c>
      <c r="AC224" s="136" t="s">
        <v>964</v>
      </c>
      <c r="AD224" s="156">
        <v>4</v>
      </c>
      <c r="AE224" s="136">
        <v>4</v>
      </c>
    </row>
    <row r="225" spans="1:31" ht="275" hidden="1">
      <c r="A225" s="27" t="s">
        <v>186</v>
      </c>
      <c r="B225" s="27">
        <v>2013</v>
      </c>
      <c r="C225" s="28" t="s">
        <v>187</v>
      </c>
      <c r="D225" s="27" t="s">
        <v>2037</v>
      </c>
      <c r="E225" s="27" t="s">
        <v>2033</v>
      </c>
      <c r="F225" s="30" t="s">
        <v>95</v>
      </c>
      <c r="G225" s="136" t="s">
        <v>1637</v>
      </c>
      <c r="H225" s="136" t="s">
        <v>662</v>
      </c>
      <c r="I225" s="136" t="s">
        <v>2101</v>
      </c>
      <c r="J225" s="136" t="s">
        <v>95</v>
      </c>
      <c r="K225" s="136" t="s">
        <v>1600</v>
      </c>
      <c r="L225" s="136" t="s">
        <v>681</v>
      </c>
      <c r="M225" s="136" t="s">
        <v>681</v>
      </c>
      <c r="N225" s="27">
        <v>22</v>
      </c>
      <c r="O225" s="163">
        <v>0.23499999999999999</v>
      </c>
      <c r="P225" s="27" t="s">
        <v>87</v>
      </c>
      <c r="Q225" s="27" t="s">
        <v>2048</v>
      </c>
      <c r="R225" s="136" t="s">
        <v>1643</v>
      </c>
      <c r="S225" s="136" t="s">
        <v>2020</v>
      </c>
      <c r="T225" s="136" t="s">
        <v>1621</v>
      </c>
      <c r="U225" s="136" t="s">
        <v>2155</v>
      </c>
      <c r="V225" s="158">
        <v>10</v>
      </c>
      <c r="X225" s="27" t="s">
        <v>638</v>
      </c>
      <c r="Y225" s="136" t="s">
        <v>538</v>
      </c>
      <c r="Z225" s="136">
        <v>2</v>
      </c>
      <c r="AA225" s="136" t="s">
        <v>1799</v>
      </c>
      <c r="AC225" s="136" t="s">
        <v>967</v>
      </c>
      <c r="AD225" s="156">
        <v>3.9</v>
      </c>
      <c r="AE225" s="136">
        <v>5</v>
      </c>
    </row>
    <row r="226" spans="1:31" ht="275" hidden="1">
      <c r="A226" s="27" t="s">
        <v>186</v>
      </c>
      <c r="B226" s="27">
        <v>2013</v>
      </c>
      <c r="C226" s="28" t="s">
        <v>187</v>
      </c>
      <c r="D226" s="27" t="s">
        <v>2037</v>
      </c>
      <c r="E226" s="27" t="s">
        <v>2033</v>
      </c>
      <c r="F226" s="30" t="s">
        <v>95</v>
      </c>
      <c r="G226" s="136" t="s">
        <v>1637</v>
      </c>
      <c r="H226" s="136" t="s">
        <v>987</v>
      </c>
      <c r="I226" s="136" t="s">
        <v>2103</v>
      </c>
      <c r="J226" s="136" t="s">
        <v>87</v>
      </c>
      <c r="K226" s="136" t="s">
        <v>1600</v>
      </c>
      <c r="L226" s="136" t="s">
        <v>681</v>
      </c>
      <c r="M226" s="136" t="s">
        <v>681</v>
      </c>
      <c r="N226" s="27">
        <v>22</v>
      </c>
      <c r="O226" s="163">
        <v>0.23499999999999999</v>
      </c>
      <c r="P226" s="27" t="s">
        <v>87</v>
      </c>
      <c r="Q226" s="27" t="s">
        <v>2048</v>
      </c>
      <c r="R226" s="136" t="s">
        <v>1643</v>
      </c>
      <c r="S226" s="136" t="s">
        <v>2020</v>
      </c>
      <c r="T226" s="136" t="s">
        <v>1621</v>
      </c>
      <c r="U226" s="136" t="s">
        <v>2155</v>
      </c>
      <c r="V226" s="158">
        <v>10</v>
      </c>
      <c r="X226" s="27" t="s">
        <v>638</v>
      </c>
      <c r="Y226" s="136" t="s">
        <v>538</v>
      </c>
      <c r="Z226" s="136">
        <v>2</v>
      </c>
      <c r="AA226" s="136" t="s">
        <v>1799</v>
      </c>
      <c r="AC226" s="136" t="s">
        <v>972</v>
      </c>
      <c r="AD226" s="156">
        <v>1</v>
      </c>
      <c r="AE226" s="136">
        <v>0.6</v>
      </c>
    </row>
    <row r="227" spans="1:31" ht="275" hidden="1">
      <c r="A227" s="27" t="s">
        <v>186</v>
      </c>
      <c r="B227" s="27">
        <v>2013</v>
      </c>
      <c r="C227" s="28" t="s">
        <v>187</v>
      </c>
      <c r="D227" s="27" t="s">
        <v>2037</v>
      </c>
      <c r="E227" s="27" t="s">
        <v>2033</v>
      </c>
      <c r="F227" s="30" t="s">
        <v>95</v>
      </c>
      <c r="G227" s="136" t="s">
        <v>1637</v>
      </c>
      <c r="H227" s="136" t="s">
        <v>988</v>
      </c>
      <c r="I227" s="136" t="s">
        <v>2103</v>
      </c>
      <c r="J227" s="136" t="s">
        <v>87</v>
      </c>
      <c r="K227" s="136" t="s">
        <v>1600</v>
      </c>
      <c r="L227" s="136" t="s">
        <v>681</v>
      </c>
      <c r="M227" s="136" t="s">
        <v>681</v>
      </c>
      <c r="N227" s="27">
        <v>22</v>
      </c>
      <c r="O227" s="163">
        <v>0.23499999999999999</v>
      </c>
      <c r="P227" s="27" t="s">
        <v>87</v>
      </c>
      <c r="Q227" s="27" t="s">
        <v>2048</v>
      </c>
      <c r="R227" s="136" t="s">
        <v>1643</v>
      </c>
      <c r="S227" s="136" t="s">
        <v>2020</v>
      </c>
      <c r="T227" s="136" t="s">
        <v>1621</v>
      </c>
      <c r="U227" s="136" t="s">
        <v>2155</v>
      </c>
      <c r="V227" s="158">
        <v>10</v>
      </c>
      <c r="X227" s="27" t="s">
        <v>638</v>
      </c>
      <c r="Y227" s="136" t="s">
        <v>538</v>
      </c>
      <c r="Z227" s="136">
        <v>2</v>
      </c>
      <c r="AA227" s="136" t="s">
        <v>1799</v>
      </c>
      <c r="AC227" s="136" t="s">
        <v>976</v>
      </c>
      <c r="AD227" s="156">
        <v>0.37</v>
      </c>
      <c r="AE227" s="136">
        <v>0.48</v>
      </c>
    </row>
    <row r="228" spans="1:31" ht="275" hidden="1">
      <c r="A228" s="27" t="s">
        <v>186</v>
      </c>
      <c r="B228" s="27">
        <v>2013</v>
      </c>
      <c r="C228" s="28" t="s">
        <v>187</v>
      </c>
      <c r="D228" s="27" t="s">
        <v>2037</v>
      </c>
      <c r="E228" s="27" t="s">
        <v>2033</v>
      </c>
      <c r="F228" s="30" t="s">
        <v>95</v>
      </c>
      <c r="G228" s="136" t="s">
        <v>1637</v>
      </c>
      <c r="H228" s="136" t="s">
        <v>989</v>
      </c>
      <c r="I228" s="136" t="s">
        <v>2102</v>
      </c>
      <c r="J228" s="136" t="s">
        <v>87</v>
      </c>
      <c r="K228" s="136" t="s">
        <v>1600</v>
      </c>
      <c r="L228" s="136" t="s">
        <v>681</v>
      </c>
      <c r="M228" s="136" t="s">
        <v>681</v>
      </c>
      <c r="N228" s="27">
        <v>22</v>
      </c>
      <c r="O228" s="163">
        <v>0.23499999999999999</v>
      </c>
      <c r="P228" s="27" t="s">
        <v>87</v>
      </c>
      <c r="Q228" s="27" t="s">
        <v>2048</v>
      </c>
      <c r="R228" s="136" t="s">
        <v>1643</v>
      </c>
      <c r="S228" s="136" t="s">
        <v>2020</v>
      </c>
      <c r="T228" s="136" t="s">
        <v>1621</v>
      </c>
      <c r="U228" s="136" t="s">
        <v>2155</v>
      </c>
      <c r="V228" s="158">
        <v>10</v>
      </c>
      <c r="X228" s="27" t="s">
        <v>638</v>
      </c>
      <c r="Y228" s="136" t="s">
        <v>538</v>
      </c>
      <c r="Z228" s="136">
        <v>2</v>
      </c>
      <c r="AA228" s="136" t="s">
        <v>1799</v>
      </c>
      <c r="AC228" s="136" t="s">
        <v>980</v>
      </c>
      <c r="AD228" s="156">
        <v>0.2</v>
      </c>
      <c r="AE228" s="136">
        <v>0.1</v>
      </c>
    </row>
    <row r="229" spans="1:31" ht="275" hidden="1">
      <c r="A229" s="27" t="s">
        <v>186</v>
      </c>
      <c r="B229" s="27">
        <v>2013</v>
      </c>
      <c r="C229" s="28" t="s">
        <v>187</v>
      </c>
      <c r="D229" s="27" t="s">
        <v>2037</v>
      </c>
      <c r="E229" s="27" t="s">
        <v>2033</v>
      </c>
      <c r="F229" s="30" t="s">
        <v>95</v>
      </c>
      <c r="G229" s="136" t="s">
        <v>1637</v>
      </c>
      <c r="H229" s="136" t="s">
        <v>986</v>
      </c>
      <c r="I229" s="136" t="s">
        <v>427</v>
      </c>
      <c r="J229" s="136" t="s">
        <v>95</v>
      </c>
      <c r="K229" s="136" t="s">
        <v>1600</v>
      </c>
      <c r="L229" s="136" t="s">
        <v>681</v>
      </c>
      <c r="M229" s="136" t="s">
        <v>681</v>
      </c>
      <c r="N229" s="27">
        <v>22</v>
      </c>
      <c r="O229" s="163">
        <v>0.52500000000000002</v>
      </c>
      <c r="P229" s="27" t="s">
        <v>87</v>
      </c>
      <c r="Q229" s="27" t="s">
        <v>2048</v>
      </c>
      <c r="R229" s="136" t="s">
        <v>1643</v>
      </c>
      <c r="S229" s="136" t="s">
        <v>2020</v>
      </c>
      <c r="T229" s="136" t="s">
        <v>1621</v>
      </c>
      <c r="U229" s="136" t="s">
        <v>2155</v>
      </c>
      <c r="V229" s="158">
        <v>10</v>
      </c>
      <c r="X229" s="27" t="s">
        <v>638</v>
      </c>
      <c r="Y229" s="136" t="s">
        <v>538</v>
      </c>
      <c r="Z229" s="136">
        <v>2</v>
      </c>
      <c r="AA229" s="136" t="s">
        <v>1799</v>
      </c>
      <c r="AC229" s="136" t="s">
        <v>992</v>
      </c>
      <c r="AD229" s="156">
        <v>47.2</v>
      </c>
      <c r="AE229" s="136">
        <v>17.899999999999999</v>
      </c>
    </row>
    <row r="230" spans="1:31" ht="275" hidden="1">
      <c r="A230" s="27" t="s">
        <v>186</v>
      </c>
      <c r="B230" s="27">
        <v>2013</v>
      </c>
      <c r="C230" s="28" t="s">
        <v>187</v>
      </c>
      <c r="D230" s="27" t="s">
        <v>2037</v>
      </c>
      <c r="E230" s="27" t="s">
        <v>2033</v>
      </c>
      <c r="F230" s="30" t="s">
        <v>95</v>
      </c>
      <c r="G230" s="136" t="s">
        <v>1637</v>
      </c>
      <c r="H230" s="136" t="s">
        <v>556</v>
      </c>
      <c r="I230" s="136" t="s">
        <v>556</v>
      </c>
      <c r="J230" s="136" t="s">
        <v>95</v>
      </c>
      <c r="K230" s="136" t="s">
        <v>1600</v>
      </c>
      <c r="L230" s="136" t="s">
        <v>681</v>
      </c>
      <c r="M230" s="136" t="s">
        <v>681</v>
      </c>
      <c r="N230" s="27">
        <v>22</v>
      </c>
      <c r="O230" s="163">
        <v>0.52500000000000002</v>
      </c>
      <c r="P230" s="27" t="s">
        <v>87</v>
      </c>
      <c r="Q230" s="27" t="s">
        <v>2048</v>
      </c>
      <c r="R230" s="136" t="s">
        <v>1643</v>
      </c>
      <c r="S230" s="136" t="s">
        <v>2020</v>
      </c>
      <c r="T230" s="136" t="s">
        <v>1621</v>
      </c>
      <c r="U230" s="136" t="s">
        <v>2155</v>
      </c>
      <c r="V230" s="158">
        <v>10</v>
      </c>
      <c r="X230" s="27" t="s">
        <v>638</v>
      </c>
      <c r="Y230" s="136" t="s">
        <v>538</v>
      </c>
      <c r="Z230" s="136">
        <v>2</v>
      </c>
      <c r="AA230" s="136" t="s">
        <v>1799</v>
      </c>
      <c r="AC230" s="136" t="s">
        <v>996</v>
      </c>
      <c r="AD230" s="156">
        <v>45.5</v>
      </c>
      <c r="AE230" s="136">
        <v>15.5</v>
      </c>
    </row>
    <row r="231" spans="1:31" ht="275" hidden="1">
      <c r="A231" s="27" t="s">
        <v>186</v>
      </c>
      <c r="B231" s="27">
        <v>2013</v>
      </c>
      <c r="C231" s="28" t="s">
        <v>187</v>
      </c>
      <c r="D231" s="27" t="s">
        <v>2037</v>
      </c>
      <c r="E231" s="27" t="s">
        <v>2033</v>
      </c>
      <c r="F231" s="30" t="s">
        <v>95</v>
      </c>
      <c r="G231" s="136" t="s">
        <v>1637</v>
      </c>
      <c r="H231" s="136" t="s">
        <v>643</v>
      </c>
      <c r="I231" s="136" t="s">
        <v>2101</v>
      </c>
      <c r="J231" s="136" t="s">
        <v>95</v>
      </c>
      <c r="K231" s="136" t="s">
        <v>1600</v>
      </c>
      <c r="L231" s="136" t="s">
        <v>681</v>
      </c>
      <c r="M231" s="136" t="s">
        <v>681</v>
      </c>
      <c r="N231" s="27">
        <v>22</v>
      </c>
      <c r="O231" s="163">
        <v>0.52500000000000002</v>
      </c>
      <c r="P231" s="27" t="s">
        <v>87</v>
      </c>
      <c r="Q231" s="27" t="s">
        <v>2048</v>
      </c>
      <c r="R231" s="136" t="s">
        <v>1643</v>
      </c>
      <c r="S231" s="136" t="s">
        <v>2020</v>
      </c>
      <c r="T231" s="136" t="s">
        <v>1621</v>
      </c>
      <c r="U231" s="136" t="s">
        <v>2155</v>
      </c>
      <c r="V231" s="158">
        <v>10</v>
      </c>
      <c r="X231" s="27" t="s">
        <v>638</v>
      </c>
      <c r="Y231" s="136" t="s">
        <v>538</v>
      </c>
      <c r="Z231" s="136">
        <v>2</v>
      </c>
      <c r="AA231" s="136" t="s">
        <v>1799</v>
      </c>
      <c r="AC231" s="136" t="s">
        <v>1000</v>
      </c>
      <c r="AD231" s="156">
        <v>54.7</v>
      </c>
      <c r="AE231" s="136">
        <v>18.8</v>
      </c>
    </row>
    <row r="232" spans="1:31" ht="275" hidden="1">
      <c r="A232" s="27" t="s">
        <v>186</v>
      </c>
      <c r="B232" s="27">
        <v>2013</v>
      </c>
      <c r="C232" s="28" t="s">
        <v>187</v>
      </c>
      <c r="D232" s="27" t="s">
        <v>2037</v>
      </c>
      <c r="E232" s="27" t="s">
        <v>2033</v>
      </c>
      <c r="F232" s="30" t="s">
        <v>95</v>
      </c>
      <c r="G232" s="136" t="s">
        <v>1637</v>
      </c>
      <c r="H232" s="136" t="s">
        <v>654</v>
      </c>
      <c r="I232" s="136" t="s">
        <v>2101</v>
      </c>
      <c r="J232" s="136" t="s">
        <v>95</v>
      </c>
      <c r="K232" s="136" t="s">
        <v>1600</v>
      </c>
      <c r="L232" s="136" t="s">
        <v>681</v>
      </c>
      <c r="M232" s="136" t="s">
        <v>681</v>
      </c>
      <c r="N232" s="27">
        <v>22</v>
      </c>
      <c r="O232" s="163">
        <v>0.52500000000000002</v>
      </c>
      <c r="P232" s="27" t="s">
        <v>87</v>
      </c>
      <c r="Q232" s="27" t="s">
        <v>2048</v>
      </c>
      <c r="R232" s="136" t="s">
        <v>1643</v>
      </c>
      <c r="S232" s="136" t="s">
        <v>2020</v>
      </c>
      <c r="T232" s="136" t="s">
        <v>1621</v>
      </c>
      <c r="U232" s="136" t="s">
        <v>2155</v>
      </c>
      <c r="V232" s="158">
        <v>10</v>
      </c>
      <c r="X232" s="27" t="s">
        <v>638</v>
      </c>
      <c r="Y232" s="136" t="s">
        <v>538</v>
      </c>
      <c r="Z232" s="136">
        <v>2</v>
      </c>
      <c r="AA232" s="136" t="s">
        <v>1799</v>
      </c>
      <c r="AC232" s="136" t="s">
        <v>1004</v>
      </c>
      <c r="AD232" s="156">
        <v>61.9</v>
      </c>
      <c r="AE232" s="136">
        <v>24.7</v>
      </c>
    </row>
    <row r="233" spans="1:31" ht="275" hidden="1">
      <c r="A233" s="27" t="s">
        <v>186</v>
      </c>
      <c r="B233" s="27">
        <v>2013</v>
      </c>
      <c r="C233" s="28" t="s">
        <v>187</v>
      </c>
      <c r="D233" s="27" t="s">
        <v>2037</v>
      </c>
      <c r="E233" s="27" t="s">
        <v>2033</v>
      </c>
      <c r="F233" s="30" t="s">
        <v>95</v>
      </c>
      <c r="G233" s="136" t="s">
        <v>1637</v>
      </c>
      <c r="H233" s="136" t="s">
        <v>2041</v>
      </c>
      <c r="I233" s="136" t="s">
        <v>1455</v>
      </c>
      <c r="J233" s="136" t="s">
        <v>95</v>
      </c>
      <c r="K233" s="136" t="s">
        <v>1600</v>
      </c>
      <c r="L233" s="136" t="s">
        <v>681</v>
      </c>
      <c r="M233" s="136" t="s">
        <v>681</v>
      </c>
      <c r="N233" s="27">
        <v>22</v>
      </c>
      <c r="O233" s="163">
        <v>0.52500000000000002</v>
      </c>
      <c r="P233" s="27" t="s">
        <v>87</v>
      </c>
      <c r="Q233" s="27" t="s">
        <v>2048</v>
      </c>
      <c r="R233" s="136" t="s">
        <v>1643</v>
      </c>
      <c r="S233" s="136" t="s">
        <v>2020</v>
      </c>
      <c r="T233" s="136" t="s">
        <v>1621</v>
      </c>
      <c r="U233" s="136" t="s">
        <v>2155</v>
      </c>
      <c r="V233" s="158">
        <v>10</v>
      </c>
      <c r="X233" s="27" t="s">
        <v>638</v>
      </c>
      <c r="Y233" s="136" t="s">
        <v>538</v>
      </c>
      <c r="Z233" s="136">
        <v>2</v>
      </c>
      <c r="AA233" s="136" t="s">
        <v>1799</v>
      </c>
      <c r="AC233" s="136" t="s">
        <v>1008</v>
      </c>
      <c r="AD233" s="156">
        <v>48.3</v>
      </c>
      <c r="AE233" s="136">
        <v>25.4</v>
      </c>
    </row>
    <row r="234" spans="1:31" ht="275" hidden="1">
      <c r="A234" s="27" t="s">
        <v>186</v>
      </c>
      <c r="B234" s="27">
        <v>2013</v>
      </c>
      <c r="C234" s="28" t="s">
        <v>187</v>
      </c>
      <c r="D234" s="27" t="s">
        <v>2037</v>
      </c>
      <c r="E234" s="27" t="s">
        <v>2033</v>
      </c>
      <c r="F234" s="30" t="s">
        <v>95</v>
      </c>
      <c r="G234" s="136" t="s">
        <v>1637</v>
      </c>
      <c r="H234" s="136" t="s">
        <v>662</v>
      </c>
      <c r="I234" s="136" t="s">
        <v>2101</v>
      </c>
      <c r="J234" s="136" t="s">
        <v>95</v>
      </c>
      <c r="K234" s="136" t="s">
        <v>1600</v>
      </c>
      <c r="L234" s="136" t="s">
        <v>681</v>
      </c>
      <c r="M234" s="136" t="s">
        <v>681</v>
      </c>
      <c r="N234" s="27">
        <v>22</v>
      </c>
      <c r="O234" s="163">
        <v>0.52500000000000002</v>
      </c>
      <c r="P234" s="27" t="s">
        <v>87</v>
      </c>
      <c r="Q234" s="27" t="s">
        <v>2048</v>
      </c>
      <c r="R234" s="136" t="s">
        <v>1643</v>
      </c>
      <c r="S234" s="136" t="s">
        <v>2020</v>
      </c>
      <c r="T234" s="136" t="s">
        <v>1621</v>
      </c>
      <c r="U234" s="136" t="s">
        <v>2155</v>
      </c>
      <c r="V234" s="158">
        <v>10</v>
      </c>
      <c r="X234" s="27" t="s">
        <v>638</v>
      </c>
      <c r="Y234" s="136" t="s">
        <v>538</v>
      </c>
      <c r="Z234" s="136">
        <v>2</v>
      </c>
      <c r="AA234" s="136" t="s">
        <v>1799</v>
      </c>
      <c r="AC234" s="136" t="s">
        <v>1012</v>
      </c>
      <c r="AD234" s="156">
        <v>39.6</v>
      </c>
      <c r="AE234" s="136">
        <v>41.5</v>
      </c>
    </row>
    <row r="235" spans="1:31" ht="275" hidden="1">
      <c r="A235" s="27" t="s">
        <v>186</v>
      </c>
      <c r="B235" s="27">
        <v>2013</v>
      </c>
      <c r="C235" s="28" t="s">
        <v>187</v>
      </c>
      <c r="D235" s="27" t="s">
        <v>2037</v>
      </c>
      <c r="E235" s="27" t="s">
        <v>2033</v>
      </c>
      <c r="F235" s="30" t="s">
        <v>95</v>
      </c>
      <c r="G235" s="136" t="s">
        <v>1637</v>
      </c>
      <c r="H235" s="136" t="s">
        <v>987</v>
      </c>
      <c r="I235" s="136" t="s">
        <v>2103</v>
      </c>
      <c r="J235" s="136" t="s">
        <v>87</v>
      </c>
      <c r="K235" s="136" t="s">
        <v>1600</v>
      </c>
      <c r="L235" s="136" t="s">
        <v>681</v>
      </c>
      <c r="M235" s="136" t="s">
        <v>681</v>
      </c>
      <c r="N235" s="27">
        <v>22</v>
      </c>
      <c r="O235" s="163">
        <v>0.52500000000000002</v>
      </c>
      <c r="P235" s="27" t="s">
        <v>87</v>
      </c>
      <c r="Q235" s="27" t="s">
        <v>2048</v>
      </c>
      <c r="R235" s="136" t="s">
        <v>1643</v>
      </c>
      <c r="S235" s="136" t="s">
        <v>2020</v>
      </c>
      <c r="T235" s="136" t="s">
        <v>1621</v>
      </c>
      <c r="U235" s="136" t="s">
        <v>2155</v>
      </c>
      <c r="V235" s="158">
        <v>10</v>
      </c>
      <c r="X235" s="27" t="s">
        <v>638</v>
      </c>
      <c r="Y235" s="136" t="s">
        <v>538</v>
      </c>
      <c r="Z235" s="136">
        <v>2</v>
      </c>
      <c r="AA235" s="136" t="s">
        <v>1799</v>
      </c>
      <c r="AC235" s="136" t="s">
        <v>1016</v>
      </c>
      <c r="AD235" s="156">
        <v>0.5</v>
      </c>
      <c r="AE235" s="136">
        <v>0.5</v>
      </c>
    </row>
    <row r="236" spans="1:31" ht="275" hidden="1">
      <c r="A236" s="27" t="s">
        <v>186</v>
      </c>
      <c r="B236" s="27">
        <v>2013</v>
      </c>
      <c r="C236" s="28" t="s">
        <v>187</v>
      </c>
      <c r="D236" s="27" t="s">
        <v>2037</v>
      </c>
      <c r="E236" s="27" t="s">
        <v>2033</v>
      </c>
      <c r="F236" s="30" t="s">
        <v>95</v>
      </c>
      <c r="G236" s="136" t="s">
        <v>1637</v>
      </c>
      <c r="H236" s="136" t="s">
        <v>988</v>
      </c>
      <c r="I236" s="136" t="s">
        <v>2103</v>
      </c>
      <c r="J236" s="136" t="s">
        <v>87</v>
      </c>
      <c r="K236" s="136" t="s">
        <v>1600</v>
      </c>
      <c r="L236" s="136" t="s">
        <v>681</v>
      </c>
      <c r="M236" s="136" t="s">
        <v>681</v>
      </c>
      <c r="N236" s="27">
        <v>22</v>
      </c>
      <c r="O236" s="163">
        <v>0.52500000000000002</v>
      </c>
      <c r="P236" s="27" t="s">
        <v>87</v>
      </c>
      <c r="Q236" s="27" t="s">
        <v>2048</v>
      </c>
      <c r="R236" s="136" t="s">
        <v>1643</v>
      </c>
      <c r="S236" s="136" t="s">
        <v>2020</v>
      </c>
      <c r="T236" s="136" t="s">
        <v>1621</v>
      </c>
      <c r="U236" s="136" t="s">
        <v>2155</v>
      </c>
      <c r="V236" s="158">
        <v>10</v>
      </c>
      <c r="X236" s="27" t="s">
        <v>638</v>
      </c>
      <c r="Y236" s="136" t="s">
        <v>538</v>
      </c>
      <c r="Z236" s="136">
        <v>2</v>
      </c>
      <c r="AA236" s="136" t="s">
        <v>1799</v>
      </c>
      <c r="AC236" s="136" t="s">
        <v>1020</v>
      </c>
      <c r="AD236" s="156">
        <v>5</v>
      </c>
      <c r="AE236" s="136">
        <v>6.9</v>
      </c>
    </row>
    <row r="237" spans="1:31" ht="275" hidden="1">
      <c r="A237" s="27" t="s">
        <v>186</v>
      </c>
      <c r="B237" s="27">
        <v>2013</v>
      </c>
      <c r="C237" s="28" t="s">
        <v>187</v>
      </c>
      <c r="D237" s="27" t="s">
        <v>2037</v>
      </c>
      <c r="E237" s="27" t="s">
        <v>2033</v>
      </c>
      <c r="F237" s="30" t="s">
        <v>95</v>
      </c>
      <c r="G237" s="136" t="s">
        <v>1637</v>
      </c>
      <c r="H237" s="136" t="s">
        <v>989</v>
      </c>
      <c r="I237" s="136" t="s">
        <v>2102</v>
      </c>
      <c r="J237" s="136" t="s">
        <v>87</v>
      </c>
      <c r="K237" s="136" t="s">
        <v>1600</v>
      </c>
      <c r="L237" s="136" t="s">
        <v>681</v>
      </c>
      <c r="M237" s="136" t="s">
        <v>681</v>
      </c>
      <c r="N237" s="27">
        <v>22</v>
      </c>
      <c r="O237" s="163">
        <v>0.52500000000000002</v>
      </c>
      <c r="P237" s="27" t="s">
        <v>87</v>
      </c>
      <c r="Q237" s="27" t="s">
        <v>2048</v>
      </c>
      <c r="R237" s="136" t="s">
        <v>1643</v>
      </c>
      <c r="S237" s="136" t="s">
        <v>2020</v>
      </c>
      <c r="T237" s="136" t="s">
        <v>1621</v>
      </c>
      <c r="U237" s="136" t="s">
        <v>2155</v>
      </c>
      <c r="V237" s="158">
        <v>10</v>
      </c>
      <c r="X237" s="27" t="s">
        <v>638</v>
      </c>
      <c r="Y237" s="136" t="s">
        <v>538</v>
      </c>
      <c r="Z237" s="136">
        <v>2</v>
      </c>
      <c r="AA237" s="136" t="s">
        <v>1799</v>
      </c>
      <c r="AC237" s="136" t="s">
        <v>1024</v>
      </c>
      <c r="AD237" s="156">
        <v>0.2</v>
      </c>
      <c r="AE237" s="136">
        <v>0.1</v>
      </c>
    </row>
    <row r="238" spans="1:31" ht="275" hidden="1">
      <c r="A238" s="27" t="s">
        <v>186</v>
      </c>
      <c r="B238" s="27">
        <v>2013</v>
      </c>
      <c r="C238" s="28" t="s">
        <v>187</v>
      </c>
      <c r="D238" s="27" t="s">
        <v>2037</v>
      </c>
      <c r="E238" s="27" t="s">
        <v>641</v>
      </c>
      <c r="F238" s="30" t="s">
        <v>95</v>
      </c>
      <c r="G238" s="136" t="s">
        <v>1637</v>
      </c>
      <c r="H238" s="136" t="s">
        <v>986</v>
      </c>
      <c r="I238" s="136" t="s">
        <v>427</v>
      </c>
      <c r="J238" s="136" t="s">
        <v>95</v>
      </c>
      <c r="K238" s="136" t="s">
        <v>1600</v>
      </c>
      <c r="L238" s="136" t="s">
        <v>681</v>
      </c>
      <c r="M238" s="136" t="s">
        <v>681</v>
      </c>
      <c r="N238" s="27">
        <v>22</v>
      </c>
      <c r="O238" s="163">
        <v>0.23499999999999999</v>
      </c>
      <c r="P238" s="27" t="s">
        <v>87</v>
      </c>
      <c r="Q238" s="27" t="s">
        <v>2048</v>
      </c>
      <c r="R238" s="136" t="s">
        <v>1643</v>
      </c>
      <c r="S238" s="136" t="s">
        <v>2020</v>
      </c>
      <c r="T238" s="136" t="s">
        <v>1621</v>
      </c>
      <c r="U238" s="136" t="s">
        <v>2155</v>
      </c>
      <c r="V238" s="158">
        <v>10</v>
      </c>
      <c r="X238" s="27" t="s">
        <v>638</v>
      </c>
      <c r="Y238" s="136" t="s">
        <v>538</v>
      </c>
      <c r="Z238" s="136">
        <v>2</v>
      </c>
      <c r="AA238" s="136" t="s">
        <v>1799</v>
      </c>
      <c r="AC238" s="136" t="s">
        <v>951</v>
      </c>
      <c r="AD238" s="156">
        <v>57</v>
      </c>
      <c r="AE238" s="136">
        <v>12</v>
      </c>
    </row>
    <row r="239" spans="1:31" ht="275" hidden="1">
      <c r="A239" s="27" t="s">
        <v>186</v>
      </c>
      <c r="B239" s="27">
        <v>2013</v>
      </c>
      <c r="C239" s="28" t="s">
        <v>187</v>
      </c>
      <c r="D239" s="27" t="s">
        <v>2037</v>
      </c>
      <c r="E239" s="27" t="s">
        <v>641</v>
      </c>
      <c r="F239" s="30" t="s">
        <v>95</v>
      </c>
      <c r="G239" s="136" t="s">
        <v>1637</v>
      </c>
      <c r="H239" s="136" t="s">
        <v>556</v>
      </c>
      <c r="I239" s="136" t="s">
        <v>556</v>
      </c>
      <c r="J239" s="136" t="s">
        <v>95</v>
      </c>
      <c r="K239" s="136" t="s">
        <v>1600</v>
      </c>
      <c r="L239" s="136" t="s">
        <v>681</v>
      </c>
      <c r="M239" s="136" t="s">
        <v>681</v>
      </c>
      <c r="N239" s="27">
        <v>22</v>
      </c>
      <c r="O239" s="163">
        <v>0.23499999999999999</v>
      </c>
      <c r="P239" s="27" t="s">
        <v>87</v>
      </c>
      <c r="Q239" s="27" t="s">
        <v>2048</v>
      </c>
      <c r="R239" s="136" t="s">
        <v>1643</v>
      </c>
      <c r="S239" s="136" t="s">
        <v>2020</v>
      </c>
      <c r="T239" s="136" t="s">
        <v>1621</v>
      </c>
      <c r="U239" s="136" t="s">
        <v>2155</v>
      </c>
      <c r="V239" s="158">
        <v>10</v>
      </c>
      <c r="X239" s="27" t="s">
        <v>638</v>
      </c>
      <c r="Y239" s="136" t="s">
        <v>538</v>
      </c>
      <c r="Z239" s="136">
        <v>2</v>
      </c>
      <c r="AA239" s="136" t="s">
        <v>1799</v>
      </c>
      <c r="AC239" s="136" t="s">
        <v>983</v>
      </c>
      <c r="AD239" s="156">
        <v>0.5</v>
      </c>
      <c r="AE239" s="136">
        <v>0.2</v>
      </c>
    </row>
    <row r="240" spans="1:31" ht="275" hidden="1">
      <c r="A240" s="27" t="s">
        <v>186</v>
      </c>
      <c r="B240" s="27">
        <v>2013</v>
      </c>
      <c r="C240" s="28" t="s">
        <v>187</v>
      </c>
      <c r="D240" s="27" t="s">
        <v>2037</v>
      </c>
      <c r="E240" s="27" t="s">
        <v>641</v>
      </c>
      <c r="F240" s="30" t="s">
        <v>95</v>
      </c>
      <c r="G240" s="136" t="s">
        <v>1637</v>
      </c>
      <c r="H240" s="136" t="s">
        <v>643</v>
      </c>
      <c r="I240" s="136" t="s">
        <v>2101</v>
      </c>
      <c r="J240" s="136" t="s">
        <v>95</v>
      </c>
      <c r="K240" s="136" t="s">
        <v>1600</v>
      </c>
      <c r="L240" s="136" t="s">
        <v>681</v>
      </c>
      <c r="M240" s="136" t="s">
        <v>681</v>
      </c>
      <c r="N240" s="27">
        <v>22</v>
      </c>
      <c r="O240" s="163">
        <v>0.23499999999999999</v>
      </c>
      <c r="P240" s="27" t="s">
        <v>87</v>
      </c>
      <c r="Q240" s="27" t="s">
        <v>2048</v>
      </c>
      <c r="R240" s="136" t="s">
        <v>1643</v>
      </c>
      <c r="S240" s="136" t="s">
        <v>2020</v>
      </c>
      <c r="T240" s="136" t="s">
        <v>1621</v>
      </c>
      <c r="U240" s="136" t="s">
        <v>2155</v>
      </c>
      <c r="V240" s="158">
        <v>10</v>
      </c>
      <c r="X240" s="27" t="s">
        <v>638</v>
      </c>
      <c r="Y240" s="136" t="s">
        <v>538</v>
      </c>
      <c r="Z240" s="136">
        <v>2</v>
      </c>
      <c r="AA240" s="136" t="s">
        <v>1799</v>
      </c>
      <c r="AC240" s="136" t="s">
        <v>958</v>
      </c>
      <c r="AD240" s="156">
        <v>0.2</v>
      </c>
      <c r="AE240" s="136">
        <v>0.1</v>
      </c>
    </row>
    <row r="241" spans="1:31" ht="275" hidden="1">
      <c r="A241" s="27" t="s">
        <v>186</v>
      </c>
      <c r="B241" s="27">
        <v>2013</v>
      </c>
      <c r="C241" s="28" t="s">
        <v>187</v>
      </c>
      <c r="D241" s="27" t="s">
        <v>2037</v>
      </c>
      <c r="E241" s="27" t="s">
        <v>641</v>
      </c>
      <c r="F241" s="30" t="s">
        <v>95</v>
      </c>
      <c r="G241" s="136" t="s">
        <v>1637</v>
      </c>
      <c r="H241" s="136" t="s">
        <v>654</v>
      </c>
      <c r="I241" s="136" t="s">
        <v>2101</v>
      </c>
      <c r="J241" s="136" t="s">
        <v>95</v>
      </c>
      <c r="K241" s="136" t="s">
        <v>1600</v>
      </c>
      <c r="L241" s="136" t="s">
        <v>681</v>
      </c>
      <c r="M241" s="136" t="s">
        <v>681</v>
      </c>
      <c r="N241" s="27">
        <v>22</v>
      </c>
      <c r="O241" s="163">
        <v>0.23499999999999999</v>
      </c>
      <c r="P241" s="27" t="s">
        <v>87</v>
      </c>
      <c r="Q241" s="27" t="s">
        <v>2048</v>
      </c>
      <c r="R241" s="136" t="s">
        <v>1643</v>
      </c>
      <c r="S241" s="136" t="s">
        <v>2020</v>
      </c>
      <c r="T241" s="136" t="s">
        <v>1621</v>
      </c>
      <c r="U241" s="136" t="s">
        <v>2155</v>
      </c>
      <c r="V241" s="158">
        <v>10</v>
      </c>
      <c r="X241" s="27" t="s">
        <v>638</v>
      </c>
      <c r="Y241" s="136" t="s">
        <v>538</v>
      </c>
      <c r="Z241" s="136">
        <v>2</v>
      </c>
      <c r="AA241" s="136" t="s">
        <v>1799</v>
      </c>
      <c r="AC241" s="136" t="s">
        <v>984</v>
      </c>
      <c r="AD241" s="156">
        <v>0.2</v>
      </c>
      <c r="AE241" s="136">
        <v>0.1</v>
      </c>
    </row>
    <row r="242" spans="1:31" ht="275" hidden="1">
      <c r="A242" s="27" t="s">
        <v>186</v>
      </c>
      <c r="B242" s="27">
        <v>2013</v>
      </c>
      <c r="C242" s="28" t="s">
        <v>187</v>
      </c>
      <c r="D242" s="27" t="s">
        <v>2037</v>
      </c>
      <c r="E242" s="27" t="s">
        <v>641</v>
      </c>
      <c r="F242" s="30" t="s">
        <v>95</v>
      </c>
      <c r="G242" s="136" t="s">
        <v>1637</v>
      </c>
      <c r="H242" s="136" t="s">
        <v>2041</v>
      </c>
      <c r="I242" s="136" t="s">
        <v>1455</v>
      </c>
      <c r="J242" s="136" t="s">
        <v>95</v>
      </c>
      <c r="K242" s="136" t="s">
        <v>1600</v>
      </c>
      <c r="L242" s="136" t="s">
        <v>681</v>
      </c>
      <c r="M242" s="136" t="s">
        <v>681</v>
      </c>
      <c r="N242" s="27">
        <v>22</v>
      </c>
      <c r="O242" s="163">
        <v>0.23499999999999999</v>
      </c>
      <c r="P242" s="27" t="s">
        <v>87</v>
      </c>
      <c r="Q242" s="27" t="s">
        <v>2048</v>
      </c>
      <c r="R242" s="136" t="s">
        <v>1643</v>
      </c>
      <c r="S242" s="136" t="s">
        <v>2020</v>
      </c>
      <c r="T242" s="136" t="s">
        <v>1621</v>
      </c>
      <c r="U242" s="136" t="s">
        <v>2155</v>
      </c>
      <c r="V242" s="158">
        <v>10</v>
      </c>
      <c r="X242" s="27" t="s">
        <v>638</v>
      </c>
      <c r="Y242" s="136" t="s">
        <v>538</v>
      </c>
      <c r="Z242" s="136">
        <v>2</v>
      </c>
      <c r="AA242" s="136" t="s">
        <v>1799</v>
      </c>
      <c r="AC242" s="136" t="s">
        <v>985</v>
      </c>
      <c r="AD242" s="156">
        <v>0.5</v>
      </c>
      <c r="AE242" s="136">
        <v>0.2</v>
      </c>
    </row>
    <row r="243" spans="1:31" ht="275" hidden="1">
      <c r="A243" s="27" t="s">
        <v>186</v>
      </c>
      <c r="B243" s="27">
        <v>2013</v>
      </c>
      <c r="C243" s="28" t="s">
        <v>187</v>
      </c>
      <c r="D243" s="27" t="s">
        <v>2037</v>
      </c>
      <c r="E243" s="27" t="s">
        <v>641</v>
      </c>
      <c r="F243" s="30" t="s">
        <v>95</v>
      </c>
      <c r="G243" s="136" t="s">
        <v>1637</v>
      </c>
      <c r="H243" s="136" t="s">
        <v>662</v>
      </c>
      <c r="I243" s="136" t="s">
        <v>2101</v>
      </c>
      <c r="J243" s="136" t="s">
        <v>95</v>
      </c>
      <c r="K243" s="136" t="s">
        <v>1600</v>
      </c>
      <c r="L243" s="136" t="s">
        <v>681</v>
      </c>
      <c r="M243" s="136" t="s">
        <v>681</v>
      </c>
      <c r="N243" s="27">
        <v>22</v>
      </c>
      <c r="O243" s="163">
        <v>0.23499999999999999</v>
      </c>
      <c r="P243" s="27" t="s">
        <v>87</v>
      </c>
      <c r="Q243" s="27" t="s">
        <v>2048</v>
      </c>
      <c r="R243" s="136" t="s">
        <v>1643</v>
      </c>
      <c r="S243" s="136" t="s">
        <v>2020</v>
      </c>
      <c r="T243" s="136" t="s">
        <v>1621</v>
      </c>
      <c r="U243" s="136" t="s">
        <v>2155</v>
      </c>
      <c r="V243" s="158">
        <v>10</v>
      </c>
      <c r="X243" s="27" t="s">
        <v>638</v>
      </c>
      <c r="Y243" s="136" t="s">
        <v>538</v>
      </c>
      <c r="Z243" s="136">
        <v>2</v>
      </c>
      <c r="AA243" s="136" t="s">
        <v>1799</v>
      </c>
      <c r="AC243" s="136" t="s">
        <v>968</v>
      </c>
      <c r="AD243" s="156">
        <v>0.04</v>
      </c>
      <c r="AE243" s="136">
        <v>0.03</v>
      </c>
    </row>
    <row r="244" spans="1:31" ht="275" hidden="1">
      <c r="A244" s="27" t="s">
        <v>186</v>
      </c>
      <c r="B244" s="27">
        <v>2013</v>
      </c>
      <c r="C244" s="28" t="s">
        <v>187</v>
      </c>
      <c r="D244" s="27" t="s">
        <v>2037</v>
      </c>
      <c r="E244" s="27" t="s">
        <v>641</v>
      </c>
      <c r="F244" s="30" t="s">
        <v>95</v>
      </c>
      <c r="G244" s="136" t="s">
        <v>1637</v>
      </c>
      <c r="H244" s="136" t="s">
        <v>987</v>
      </c>
      <c r="I244" s="136" t="s">
        <v>2103</v>
      </c>
      <c r="J244" s="136" t="s">
        <v>87</v>
      </c>
      <c r="K244" s="136" t="s">
        <v>1600</v>
      </c>
      <c r="L244" s="136" t="s">
        <v>681</v>
      </c>
      <c r="M244" s="136" t="s">
        <v>681</v>
      </c>
      <c r="N244" s="27">
        <v>22</v>
      </c>
      <c r="O244" s="163">
        <v>0.23499999999999999</v>
      </c>
      <c r="P244" s="27" t="s">
        <v>87</v>
      </c>
      <c r="Q244" s="27" t="s">
        <v>2048</v>
      </c>
      <c r="R244" s="136" t="s">
        <v>1643</v>
      </c>
      <c r="S244" s="136" t="s">
        <v>2020</v>
      </c>
      <c r="T244" s="136" t="s">
        <v>1621</v>
      </c>
      <c r="U244" s="136" t="s">
        <v>2155</v>
      </c>
      <c r="V244" s="158">
        <v>10</v>
      </c>
      <c r="X244" s="27" t="s">
        <v>638</v>
      </c>
      <c r="Y244" s="136" t="s">
        <v>538</v>
      </c>
      <c r="Z244" s="136">
        <v>2</v>
      </c>
      <c r="AA244" s="136" t="s">
        <v>1799</v>
      </c>
      <c r="AC244" s="136" t="s">
        <v>973</v>
      </c>
      <c r="AD244" s="156">
        <v>0.6</v>
      </c>
      <c r="AE244" s="136">
        <v>0.1</v>
      </c>
    </row>
    <row r="245" spans="1:31" ht="275" hidden="1">
      <c r="A245" s="27" t="s">
        <v>186</v>
      </c>
      <c r="B245" s="27">
        <v>2013</v>
      </c>
      <c r="C245" s="28" t="s">
        <v>187</v>
      </c>
      <c r="D245" s="27" t="s">
        <v>2037</v>
      </c>
      <c r="E245" s="27" t="s">
        <v>641</v>
      </c>
      <c r="F245" s="30" t="s">
        <v>95</v>
      </c>
      <c r="G245" s="136" t="s">
        <v>1637</v>
      </c>
      <c r="H245" s="136" t="s">
        <v>988</v>
      </c>
      <c r="I245" s="136" t="s">
        <v>2103</v>
      </c>
      <c r="J245" s="136" t="s">
        <v>87</v>
      </c>
      <c r="K245" s="136" t="s">
        <v>1600</v>
      </c>
      <c r="L245" s="136" t="s">
        <v>681</v>
      </c>
      <c r="M245" s="136" t="s">
        <v>681</v>
      </c>
      <c r="N245" s="27">
        <v>22</v>
      </c>
      <c r="O245" s="163">
        <v>0.23499999999999999</v>
      </c>
      <c r="P245" s="27" t="s">
        <v>87</v>
      </c>
      <c r="Q245" s="27" t="s">
        <v>2048</v>
      </c>
      <c r="R245" s="136" t="s">
        <v>1643</v>
      </c>
      <c r="S245" s="136" t="s">
        <v>2020</v>
      </c>
      <c r="T245" s="136" t="s">
        <v>1621</v>
      </c>
      <c r="U245" s="136" t="s">
        <v>2155</v>
      </c>
      <c r="V245" s="158">
        <v>10</v>
      </c>
      <c r="X245" s="27" t="s">
        <v>638</v>
      </c>
      <c r="Y245" s="136" t="s">
        <v>538</v>
      </c>
      <c r="Z245" s="136">
        <v>2</v>
      </c>
      <c r="AA245" s="136" t="s">
        <v>1799</v>
      </c>
      <c r="AC245" s="136" t="s">
        <v>977</v>
      </c>
      <c r="AD245" s="156">
        <v>0.6</v>
      </c>
      <c r="AE245" s="136">
        <v>0.6</v>
      </c>
    </row>
    <row r="246" spans="1:31" ht="275" hidden="1">
      <c r="A246" s="27" t="s">
        <v>186</v>
      </c>
      <c r="B246" s="27">
        <v>2013</v>
      </c>
      <c r="C246" s="28" t="s">
        <v>187</v>
      </c>
      <c r="D246" s="27" t="s">
        <v>2037</v>
      </c>
      <c r="E246" s="27" t="s">
        <v>641</v>
      </c>
      <c r="F246" s="30" t="s">
        <v>95</v>
      </c>
      <c r="G246" s="136" t="s">
        <v>1637</v>
      </c>
      <c r="H246" s="136" t="s">
        <v>989</v>
      </c>
      <c r="I246" s="136" t="s">
        <v>2102</v>
      </c>
      <c r="J246" s="136" t="s">
        <v>87</v>
      </c>
      <c r="K246" s="136" t="s">
        <v>1600</v>
      </c>
      <c r="L246" s="136" t="s">
        <v>681</v>
      </c>
      <c r="M246" s="136" t="s">
        <v>681</v>
      </c>
      <c r="N246" s="27">
        <v>22</v>
      </c>
      <c r="O246" s="163">
        <v>0.23499999999999999</v>
      </c>
      <c r="P246" s="27" t="s">
        <v>87</v>
      </c>
      <c r="Q246" s="27" t="s">
        <v>2048</v>
      </c>
      <c r="R246" s="136" t="s">
        <v>1643</v>
      </c>
      <c r="S246" s="136" t="s">
        <v>2020</v>
      </c>
      <c r="T246" s="136" t="s">
        <v>1621</v>
      </c>
      <c r="U246" s="136" t="s">
        <v>2155</v>
      </c>
      <c r="V246" s="158">
        <v>10</v>
      </c>
      <c r="X246" s="27" t="s">
        <v>638</v>
      </c>
      <c r="Y246" s="136" t="s">
        <v>538</v>
      </c>
      <c r="Z246" s="136">
        <v>2</v>
      </c>
      <c r="AA246" s="136" t="s">
        <v>1799</v>
      </c>
      <c r="AC246" s="136" t="s">
        <v>981</v>
      </c>
      <c r="AD246" s="156">
        <v>0.1</v>
      </c>
      <c r="AE246" s="136">
        <v>0.1</v>
      </c>
    </row>
    <row r="247" spans="1:31" ht="275" hidden="1">
      <c r="A247" s="27" t="s">
        <v>186</v>
      </c>
      <c r="B247" s="27">
        <v>2013</v>
      </c>
      <c r="C247" s="28" t="s">
        <v>187</v>
      </c>
      <c r="D247" s="27" t="s">
        <v>2037</v>
      </c>
      <c r="E247" s="27" t="s">
        <v>641</v>
      </c>
      <c r="F247" s="30" t="s">
        <v>95</v>
      </c>
      <c r="G247" s="136" t="s">
        <v>1637</v>
      </c>
      <c r="H247" s="136" t="s">
        <v>986</v>
      </c>
      <c r="I247" s="136" t="s">
        <v>427</v>
      </c>
      <c r="J247" s="136" t="s">
        <v>95</v>
      </c>
      <c r="K247" s="136" t="s">
        <v>1600</v>
      </c>
      <c r="L247" s="136" t="s">
        <v>681</v>
      </c>
      <c r="M247" s="136" t="s">
        <v>681</v>
      </c>
      <c r="N247" s="27">
        <v>22</v>
      </c>
      <c r="O247" s="163">
        <v>0.52500000000000002</v>
      </c>
      <c r="P247" s="27" t="s">
        <v>87</v>
      </c>
      <c r="Q247" s="27" t="s">
        <v>2048</v>
      </c>
      <c r="R247" s="136" t="s">
        <v>1643</v>
      </c>
      <c r="S247" s="136" t="s">
        <v>2020</v>
      </c>
      <c r="T247" s="136" t="s">
        <v>1621</v>
      </c>
      <c r="U247" s="136" t="s">
        <v>2155</v>
      </c>
      <c r="V247" s="158">
        <v>10</v>
      </c>
      <c r="X247" s="27" t="s">
        <v>638</v>
      </c>
      <c r="Y247" s="136" t="s">
        <v>538</v>
      </c>
      <c r="Z247" s="136">
        <v>2</v>
      </c>
      <c r="AA247" s="136" t="s">
        <v>1799</v>
      </c>
      <c r="AC247" s="136" t="s">
        <v>993</v>
      </c>
      <c r="AD247" s="156">
        <v>65.599999999999994</v>
      </c>
      <c r="AE247" s="136">
        <v>15.9</v>
      </c>
    </row>
    <row r="248" spans="1:31" ht="275" hidden="1">
      <c r="A248" s="27" t="s">
        <v>186</v>
      </c>
      <c r="B248" s="27">
        <v>2013</v>
      </c>
      <c r="C248" s="28" t="s">
        <v>187</v>
      </c>
      <c r="D248" s="27" t="s">
        <v>2037</v>
      </c>
      <c r="E248" s="27" t="s">
        <v>641</v>
      </c>
      <c r="F248" s="30" t="s">
        <v>95</v>
      </c>
      <c r="G248" s="136" t="s">
        <v>1637</v>
      </c>
      <c r="H248" s="136" t="s">
        <v>556</v>
      </c>
      <c r="I248" s="136" t="s">
        <v>556</v>
      </c>
      <c r="J248" s="136" t="s">
        <v>95</v>
      </c>
      <c r="K248" s="136" t="s">
        <v>1600</v>
      </c>
      <c r="L248" s="136" t="s">
        <v>681</v>
      </c>
      <c r="M248" s="136" t="s">
        <v>681</v>
      </c>
      <c r="N248" s="27">
        <v>22</v>
      </c>
      <c r="O248" s="163">
        <v>0.52500000000000002</v>
      </c>
      <c r="P248" s="27" t="s">
        <v>87</v>
      </c>
      <c r="Q248" s="27" t="s">
        <v>2048</v>
      </c>
      <c r="R248" s="136" t="s">
        <v>1643</v>
      </c>
      <c r="S248" s="136" t="s">
        <v>2020</v>
      </c>
      <c r="T248" s="136" t="s">
        <v>1621</v>
      </c>
      <c r="U248" s="136" t="s">
        <v>2155</v>
      </c>
      <c r="V248" s="158">
        <v>10</v>
      </c>
      <c r="X248" s="27" t="s">
        <v>638</v>
      </c>
      <c r="Y248" s="136" t="s">
        <v>538</v>
      </c>
      <c r="Z248" s="136">
        <v>2</v>
      </c>
      <c r="AA248" s="136" t="s">
        <v>1799</v>
      </c>
      <c r="AC248" s="136" t="s">
        <v>1803</v>
      </c>
      <c r="AD248" s="156">
        <v>33.799999999999997</v>
      </c>
      <c r="AE248" s="136">
        <v>24</v>
      </c>
    </row>
    <row r="249" spans="1:31" ht="275" hidden="1">
      <c r="A249" s="27" t="s">
        <v>186</v>
      </c>
      <c r="B249" s="27">
        <v>2013</v>
      </c>
      <c r="C249" s="28" t="s">
        <v>187</v>
      </c>
      <c r="D249" s="27" t="s">
        <v>2037</v>
      </c>
      <c r="E249" s="27" t="s">
        <v>641</v>
      </c>
      <c r="F249" s="30" t="s">
        <v>95</v>
      </c>
      <c r="G249" s="136" t="s">
        <v>1637</v>
      </c>
      <c r="H249" s="136" t="s">
        <v>643</v>
      </c>
      <c r="I249" s="136" t="s">
        <v>2101</v>
      </c>
      <c r="J249" s="136" t="s">
        <v>95</v>
      </c>
      <c r="K249" s="136" t="s">
        <v>1600</v>
      </c>
      <c r="L249" s="136" t="s">
        <v>681</v>
      </c>
      <c r="M249" s="136" t="s">
        <v>681</v>
      </c>
      <c r="N249" s="27">
        <v>22</v>
      </c>
      <c r="O249" s="163">
        <v>0.52500000000000002</v>
      </c>
      <c r="P249" s="27" t="s">
        <v>87</v>
      </c>
      <c r="Q249" s="27" t="s">
        <v>2048</v>
      </c>
      <c r="R249" s="136" t="s">
        <v>1643</v>
      </c>
      <c r="S249" s="136" t="s">
        <v>2020</v>
      </c>
      <c r="T249" s="136" t="s">
        <v>1621</v>
      </c>
      <c r="U249" s="136" t="s">
        <v>2155</v>
      </c>
      <c r="V249" s="158">
        <v>10</v>
      </c>
      <c r="X249" s="27" t="s">
        <v>638</v>
      </c>
      <c r="Y249" s="136" t="s">
        <v>538</v>
      </c>
      <c r="Z249" s="136">
        <v>2</v>
      </c>
      <c r="AA249" s="136" t="s">
        <v>1799</v>
      </c>
      <c r="AC249" s="136" t="s">
        <v>1001</v>
      </c>
      <c r="AD249" s="156">
        <v>21.2</v>
      </c>
      <c r="AE249" s="136">
        <v>28.2</v>
      </c>
    </row>
    <row r="250" spans="1:31" ht="275" hidden="1">
      <c r="A250" s="27" t="s">
        <v>186</v>
      </c>
      <c r="B250" s="27">
        <v>2013</v>
      </c>
      <c r="C250" s="28" t="s">
        <v>187</v>
      </c>
      <c r="D250" s="27" t="s">
        <v>2037</v>
      </c>
      <c r="E250" s="27" t="s">
        <v>641</v>
      </c>
      <c r="F250" s="30" t="s">
        <v>95</v>
      </c>
      <c r="G250" s="136" t="s">
        <v>1637</v>
      </c>
      <c r="H250" s="136" t="s">
        <v>654</v>
      </c>
      <c r="I250" s="136" t="s">
        <v>2101</v>
      </c>
      <c r="J250" s="136" t="s">
        <v>95</v>
      </c>
      <c r="K250" s="136" t="s">
        <v>1600</v>
      </c>
      <c r="L250" s="136" t="s">
        <v>681</v>
      </c>
      <c r="M250" s="136" t="s">
        <v>681</v>
      </c>
      <c r="N250" s="27">
        <v>22</v>
      </c>
      <c r="O250" s="163">
        <v>0.52500000000000002</v>
      </c>
      <c r="P250" s="27" t="s">
        <v>87</v>
      </c>
      <c r="Q250" s="27" t="s">
        <v>2048</v>
      </c>
      <c r="R250" s="136" t="s">
        <v>1643</v>
      </c>
      <c r="S250" s="136" t="s">
        <v>2020</v>
      </c>
      <c r="T250" s="136" t="s">
        <v>1621</v>
      </c>
      <c r="U250" s="136" t="s">
        <v>2155</v>
      </c>
      <c r="V250" s="158">
        <v>10</v>
      </c>
      <c r="X250" s="27" t="s">
        <v>638</v>
      </c>
      <c r="Y250" s="136" t="s">
        <v>538</v>
      </c>
      <c r="Z250" s="136">
        <v>2</v>
      </c>
      <c r="AA250" s="136" t="s">
        <v>1799</v>
      </c>
      <c r="AC250" s="136" t="s">
        <v>1005</v>
      </c>
      <c r="AD250" s="156">
        <v>53.5</v>
      </c>
      <c r="AE250" s="136">
        <v>19.600000000000001</v>
      </c>
    </row>
    <row r="251" spans="1:31" ht="275" hidden="1">
      <c r="A251" s="27" t="s">
        <v>186</v>
      </c>
      <c r="B251" s="27">
        <v>2013</v>
      </c>
      <c r="C251" s="28" t="s">
        <v>187</v>
      </c>
      <c r="D251" s="27" t="s">
        <v>2037</v>
      </c>
      <c r="E251" s="27" t="s">
        <v>641</v>
      </c>
      <c r="F251" s="30" t="s">
        <v>95</v>
      </c>
      <c r="G251" s="136" t="s">
        <v>1637</v>
      </c>
      <c r="H251" s="136" t="s">
        <v>2041</v>
      </c>
      <c r="I251" s="136" t="s">
        <v>1455</v>
      </c>
      <c r="J251" s="136" t="s">
        <v>95</v>
      </c>
      <c r="K251" s="136" t="s">
        <v>1600</v>
      </c>
      <c r="L251" s="136" t="s">
        <v>681</v>
      </c>
      <c r="M251" s="136" t="s">
        <v>681</v>
      </c>
      <c r="N251" s="27">
        <v>22</v>
      </c>
      <c r="O251" s="163">
        <v>0.52500000000000002</v>
      </c>
      <c r="P251" s="27" t="s">
        <v>87</v>
      </c>
      <c r="Q251" s="27" t="s">
        <v>2048</v>
      </c>
      <c r="R251" s="136" t="s">
        <v>1643</v>
      </c>
      <c r="S251" s="136" t="s">
        <v>2020</v>
      </c>
      <c r="T251" s="136" t="s">
        <v>1621</v>
      </c>
      <c r="U251" s="136" t="s">
        <v>2155</v>
      </c>
      <c r="V251" s="158">
        <v>10</v>
      </c>
      <c r="X251" s="27" t="s">
        <v>638</v>
      </c>
      <c r="Y251" s="136" t="s">
        <v>538</v>
      </c>
      <c r="Z251" s="136">
        <v>2</v>
      </c>
      <c r="AA251" s="136" t="s">
        <v>1799</v>
      </c>
      <c r="AC251" s="136" t="s">
        <v>1009</v>
      </c>
      <c r="AD251" s="156">
        <v>57</v>
      </c>
      <c r="AE251" s="136">
        <v>9.6999999999999993</v>
      </c>
    </row>
    <row r="252" spans="1:31" ht="275" hidden="1">
      <c r="A252" s="27" t="s">
        <v>186</v>
      </c>
      <c r="B252" s="27">
        <v>2013</v>
      </c>
      <c r="C252" s="28" t="s">
        <v>187</v>
      </c>
      <c r="D252" s="27" t="s">
        <v>2037</v>
      </c>
      <c r="E252" s="27" t="s">
        <v>641</v>
      </c>
      <c r="F252" s="30" t="s">
        <v>95</v>
      </c>
      <c r="G252" s="136" t="s">
        <v>1637</v>
      </c>
      <c r="H252" s="136" t="s">
        <v>662</v>
      </c>
      <c r="I252" s="136" t="s">
        <v>2101</v>
      </c>
      <c r="J252" s="136" t="s">
        <v>95</v>
      </c>
      <c r="K252" s="136" t="s">
        <v>1600</v>
      </c>
      <c r="L252" s="136" t="s">
        <v>681</v>
      </c>
      <c r="M252" s="136" t="s">
        <v>681</v>
      </c>
      <c r="N252" s="27">
        <v>22</v>
      </c>
      <c r="O252" s="163">
        <v>0.52500000000000002</v>
      </c>
      <c r="P252" s="27" t="s">
        <v>87</v>
      </c>
      <c r="Q252" s="27" t="s">
        <v>2048</v>
      </c>
      <c r="R252" s="136" t="s">
        <v>1643</v>
      </c>
      <c r="S252" s="136" t="s">
        <v>2020</v>
      </c>
      <c r="T252" s="136" t="s">
        <v>1621</v>
      </c>
      <c r="U252" s="136" t="s">
        <v>2155</v>
      </c>
      <c r="V252" s="158">
        <v>10</v>
      </c>
      <c r="X252" s="27" t="s">
        <v>638</v>
      </c>
      <c r="Y252" s="136" t="s">
        <v>538</v>
      </c>
      <c r="Z252" s="136">
        <v>2</v>
      </c>
      <c r="AA252" s="136" t="s">
        <v>1799</v>
      </c>
      <c r="AC252" s="136" t="s">
        <v>1013</v>
      </c>
      <c r="AD252" s="156">
        <v>12.8</v>
      </c>
      <c r="AE252" s="136">
        <v>19.8</v>
      </c>
    </row>
    <row r="253" spans="1:31" ht="275" hidden="1">
      <c r="A253" s="27" t="s">
        <v>186</v>
      </c>
      <c r="B253" s="27">
        <v>2013</v>
      </c>
      <c r="C253" s="28" t="s">
        <v>187</v>
      </c>
      <c r="D253" s="27" t="s">
        <v>2037</v>
      </c>
      <c r="E253" s="27" t="s">
        <v>641</v>
      </c>
      <c r="F253" s="30" t="s">
        <v>95</v>
      </c>
      <c r="G253" s="136" t="s">
        <v>1637</v>
      </c>
      <c r="H253" s="136" t="s">
        <v>987</v>
      </c>
      <c r="I253" s="136" t="s">
        <v>2103</v>
      </c>
      <c r="J253" s="136" t="s">
        <v>87</v>
      </c>
      <c r="K253" s="136" t="s">
        <v>1600</v>
      </c>
      <c r="L253" s="136" t="s">
        <v>681</v>
      </c>
      <c r="M253" s="136" t="s">
        <v>681</v>
      </c>
      <c r="N253" s="27">
        <v>22</v>
      </c>
      <c r="O253" s="163">
        <v>0.52500000000000002</v>
      </c>
      <c r="P253" s="27" t="s">
        <v>87</v>
      </c>
      <c r="Q253" s="27" t="s">
        <v>2048</v>
      </c>
      <c r="R253" s="136" t="s">
        <v>1643</v>
      </c>
      <c r="S253" s="136" t="s">
        <v>2020</v>
      </c>
      <c r="T253" s="136" t="s">
        <v>1621</v>
      </c>
      <c r="U253" s="136" t="s">
        <v>2155</v>
      </c>
      <c r="V253" s="158">
        <v>10</v>
      </c>
      <c r="X253" s="27" t="s">
        <v>638</v>
      </c>
      <c r="Y253" s="136" t="s">
        <v>538</v>
      </c>
      <c r="Z253" s="136">
        <v>2</v>
      </c>
      <c r="AA253" s="136" t="s">
        <v>1799</v>
      </c>
      <c r="AC253" s="136" t="s">
        <v>1017</v>
      </c>
      <c r="AD253" s="156">
        <v>3.5</v>
      </c>
      <c r="AE253" s="136">
        <v>3.5</v>
      </c>
    </row>
    <row r="254" spans="1:31" ht="275" hidden="1">
      <c r="A254" s="27" t="s">
        <v>186</v>
      </c>
      <c r="B254" s="27">
        <v>2013</v>
      </c>
      <c r="C254" s="28" t="s">
        <v>187</v>
      </c>
      <c r="D254" s="27" t="s">
        <v>2037</v>
      </c>
      <c r="E254" s="27" t="s">
        <v>641</v>
      </c>
      <c r="F254" s="30" t="s">
        <v>95</v>
      </c>
      <c r="G254" s="136" t="s">
        <v>1637</v>
      </c>
      <c r="H254" s="136" t="s">
        <v>988</v>
      </c>
      <c r="I254" s="136" t="s">
        <v>2103</v>
      </c>
      <c r="J254" s="136" t="s">
        <v>87</v>
      </c>
      <c r="K254" s="136" t="s">
        <v>1600</v>
      </c>
      <c r="L254" s="136" t="s">
        <v>681</v>
      </c>
      <c r="M254" s="136" t="s">
        <v>681</v>
      </c>
      <c r="N254" s="27">
        <v>22</v>
      </c>
      <c r="O254" s="163">
        <v>0.52500000000000002</v>
      </c>
      <c r="P254" s="27" t="s">
        <v>87</v>
      </c>
      <c r="Q254" s="27" t="s">
        <v>2048</v>
      </c>
      <c r="R254" s="136" t="s">
        <v>1643</v>
      </c>
      <c r="S254" s="136" t="s">
        <v>2020</v>
      </c>
      <c r="T254" s="136" t="s">
        <v>1621</v>
      </c>
      <c r="U254" s="136" t="s">
        <v>2155</v>
      </c>
      <c r="V254" s="158">
        <v>10</v>
      </c>
      <c r="X254" s="27" t="s">
        <v>638</v>
      </c>
      <c r="Y254" s="136" t="s">
        <v>538</v>
      </c>
      <c r="Z254" s="136">
        <v>2</v>
      </c>
      <c r="AA254" s="136" t="s">
        <v>1799</v>
      </c>
      <c r="AC254" s="136" t="s">
        <v>1021</v>
      </c>
      <c r="AD254" s="156">
        <v>4.5999999999999996</v>
      </c>
      <c r="AE254" s="136">
        <v>6.1</v>
      </c>
    </row>
    <row r="255" spans="1:31" ht="275" hidden="1">
      <c r="A255" s="27" t="s">
        <v>186</v>
      </c>
      <c r="B255" s="27">
        <v>2013</v>
      </c>
      <c r="C255" s="28" t="s">
        <v>187</v>
      </c>
      <c r="D255" s="27" t="s">
        <v>2037</v>
      </c>
      <c r="E255" s="27" t="s">
        <v>641</v>
      </c>
      <c r="F255" s="30" t="s">
        <v>95</v>
      </c>
      <c r="G255" s="136" t="s">
        <v>1637</v>
      </c>
      <c r="H255" s="136" t="s">
        <v>989</v>
      </c>
      <c r="I255" s="136" t="s">
        <v>2102</v>
      </c>
      <c r="J255" s="136" t="s">
        <v>87</v>
      </c>
      <c r="K255" s="136" t="s">
        <v>1600</v>
      </c>
      <c r="L255" s="136" t="s">
        <v>681</v>
      </c>
      <c r="M255" s="136" t="s">
        <v>681</v>
      </c>
      <c r="N255" s="27">
        <v>22</v>
      </c>
      <c r="O255" s="163">
        <v>0.52500000000000002</v>
      </c>
      <c r="P255" s="27" t="s">
        <v>87</v>
      </c>
      <c r="Q255" s="27" t="s">
        <v>2048</v>
      </c>
      <c r="R255" s="136" t="s">
        <v>1643</v>
      </c>
      <c r="S255" s="136" t="s">
        <v>2020</v>
      </c>
      <c r="T255" s="136" t="s">
        <v>1621</v>
      </c>
      <c r="U255" s="136" t="s">
        <v>2155</v>
      </c>
      <c r="V255" s="158">
        <v>10</v>
      </c>
      <c r="X255" s="27" t="s">
        <v>638</v>
      </c>
      <c r="Y255" s="136" t="s">
        <v>538</v>
      </c>
      <c r="Z255" s="136">
        <v>2</v>
      </c>
      <c r="AA255" s="136" t="s">
        <v>1799</v>
      </c>
      <c r="AC255" s="136" t="s">
        <v>1025</v>
      </c>
      <c r="AD255" s="156">
        <v>0.1</v>
      </c>
      <c r="AE255" s="136">
        <v>0.1</v>
      </c>
    </row>
    <row r="256" spans="1:31" ht="275" hidden="1">
      <c r="A256" s="27" t="s">
        <v>186</v>
      </c>
      <c r="B256" s="27">
        <v>2013</v>
      </c>
      <c r="C256" s="28" t="s">
        <v>187</v>
      </c>
      <c r="D256" s="28" t="s">
        <v>2036</v>
      </c>
      <c r="E256" s="28" t="s">
        <v>1685</v>
      </c>
      <c r="F256" s="30" t="s">
        <v>95</v>
      </c>
      <c r="G256" s="136" t="s">
        <v>1637</v>
      </c>
      <c r="H256" s="136" t="s">
        <v>986</v>
      </c>
      <c r="I256" s="136" t="s">
        <v>427</v>
      </c>
      <c r="J256" s="136" t="s">
        <v>95</v>
      </c>
      <c r="K256" s="136" t="s">
        <v>1600</v>
      </c>
      <c r="L256" s="136" t="s">
        <v>681</v>
      </c>
      <c r="M256" s="136" t="s">
        <v>681</v>
      </c>
      <c r="N256" s="27">
        <v>22</v>
      </c>
      <c r="O256" s="163">
        <v>0.23499999999999999</v>
      </c>
      <c r="P256" s="27" t="s">
        <v>87</v>
      </c>
      <c r="Q256" s="27" t="s">
        <v>2048</v>
      </c>
      <c r="R256" s="136" t="s">
        <v>1643</v>
      </c>
      <c r="S256" s="136" t="s">
        <v>2020</v>
      </c>
      <c r="T256" s="136" t="s">
        <v>1621</v>
      </c>
      <c r="U256" s="136" t="s">
        <v>2155</v>
      </c>
      <c r="V256" s="158">
        <v>10</v>
      </c>
      <c r="X256" s="27" t="s">
        <v>638</v>
      </c>
      <c r="Y256" s="136" t="s">
        <v>538</v>
      </c>
      <c r="Z256" s="136">
        <v>2</v>
      </c>
      <c r="AA256" s="136" t="s">
        <v>1799</v>
      </c>
      <c r="AC256" s="136" t="s">
        <v>952</v>
      </c>
      <c r="AD256" s="156">
        <v>21.7</v>
      </c>
      <c r="AE256" s="136">
        <v>15</v>
      </c>
    </row>
    <row r="257" spans="1:31" ht="275" hidden="1">
      <c r="A257" s="27" t="s">
        <v>186</v>
      </c>
      <c r="B257" s="27">
        <v>2013</v>
      </c>
      <c r="C257" s="28" t="s">
        <v>187</v>
      </c>
      <c r="D257" s="28" t="s">
        <v>2036</v>
      </c>
      <c r="E257" s="28" t="s">
        <v>1685</v>
      </c>
      <c r="F257" s="30" t="s">
        <v>95</v>
      </c>
      <c r="G257" s="136" t="s">
        <v>1637</v>
      </c>
      <c r="H257" s="136" t="s">
        <v>556</v>
      </c>
      <c r="I257" s="136" t="s">
        <v>556</v>
      </c>
      <c r="J257" s="136" t="s">
        <v>95</v>
      </c>
      <c r="K257" s="136" t="s">
        <v>1600</v>
      </c>
      <c r="L257" s="136" t="s">
        <v>681</v>
      </c>
      <c r="M257" s="136" t="s">
        <v>681</v>
      </c>
      <c r="N257" s="27">
        <v>22</v>
      </c>
      <c r="O257" s="163">
        <v>0.23499999999999999</v>
      </c>
      <c r="P257" s="27" t="s">
        <v>87</v>
      </c>
      <c r="Q257" s="27" t="s">
        <v>2048</v>
      </c>
      <c r="R257" s="136" t="s">
        <v>1643</v>
      </c>
      <c r="S257" s="136" t="s">
        <v>2020</v>
      </c>
      <c r="T257" s="136" t="s">
        <v>1621</v>
      </c>
      <c r="U257" s="136" t="s">
        <v>2155</v>
      </c>
      <c r="V257" s="158">
        <v>10</v>
      </c>
      <c r="X257" s="27" t="s">
        <v>638</v>
      </c>
      <c r="Y257" s="136" t="s">
        <v>538</v>
      </c>
      <c r="Z257" s="136">
        <v>2</v>
      </c>
      <c r="AA257" s="136" t="s">
        <v>1799</v>
      </c>
      <c r="AC257" s="136" t="s">
        <v>955</v>
      </c>
      <c r="AD257" s="156">
        <v>19.3</v>
      </c>
      <c r="AE257" s="136">
        <v>13.2</v>
      </c>
    </row>
    <row r="258" spans="1:31" ht="275" hidden="1">
      <c r="A258" s="27" t="s">
        <v>186</v>
      </c>
      <c r="B258" s="27">
        <v>2013</v>
      </c>
      <c r="C258" s="28" t="s">
        <v>187</v>
      </c>
      <c r="D258" s="28" t="s">
        <v>2036</v>
      </c>
      <c r="E258" s="28" t="s">
        <v>1685</v>
      </c>
      <c r="F258" s="30" t="s">
        <v>95</v>
      </c>
      <c r="G258" s="136" t="s">
        <v>1637</v>
      </c>
      <c r="H258" s="136" t="s">
        <v>643</v>
      </c>
      <c r="I258" s="136" t="s">
        <v>2101</v>
      </c>
      <c r="J258" s="136" t="s">
        <v>95</v>
      </c>
      <c r="K258" s="136" t="s">
        <v>1600</v>
      </c>
      <c r="L258" s="136" t="s">
        <v>681</v>
      </c>
      <c r="M258" s="136" t="s">
        <v>681</v>
      </c>
      <c r="N258" s="27">
        <v>22</v>
      </c>
      <c r="O258" s="163">
        <v>0.23499999999999999</v>
      </c>
      <c r="P258" s="27" t="s">
        <v>87</v>
      </c>
      <c r="Q258" s="27" t="s">
        <v>2048</v>
      </c>
      <c r="R258" s="136" t="s">
        <v>1643</v>
      </c>
      <c r="S258" s="136" t="s">
        <v>2020</v>
      </c>
      <c r="T258" s="136" t="s">
        <v>1621</v>
      </c>
      <c r="U258" s="136" t="s">
        <v>2155</v>
      </c>
      <c r="V258" s="158">
        <v>10</v>
      </c>
      <c r="X258" s="27" t="s">
        <v>638</v>
      </c>
      <c r="Y258" s="136" t="s">
        <v>538</v>
      </c>
      <c r="Z258" s="136">
        <v>2</v>
      </c>
      <c r="AA258" s="136" t="s">
        <v>1799</v>
      </c>
      <c r="AC258" s="136" t="s">
        <v>959</v>
      </c>
      <c r="AD258" s="156">
        <v>7.1</v>
      </c>
      <c r="AE258" s="136">
        <v>4</v>
      </c>
    </row>
    <row r="259" spans="1:31" ht="275" hidden="1">
      <c r="A259" s="27" t="s">
        <v>186</v>
      </c>
      <c r="B259" s="27">
        <v>2013</v>
      </c>
      <c r="C259" s="28" t="s">
        <v>187</v>
      </c>
      <c r="D259" s="28" t="s">
        <v>2036</v>
      </c>
      <c r="E259" s="28" t="s">
        <v>1685</v>
      </c>
      <c r="F259" s="30" t="s">
        <v>95</v>
      </c>
      <c r="G259" s="136" t="s">
        <v>1637</v>
      </c>
      <c r="H259" s="136" t="s">
        <v>654</v>
      </c>
      <c r="I259" s="136" t="s">
        <v>2101</v>
      </c>
      <c r="J259" s="136" t="s">
        <v>95</v>
      </c>
      <c r="K259" s="136" t="s">
        <v>1600</v>
      </c>
      <c r="L259" s="136" t="s">
        <v>681</v>
      </c>
      <c r="M259" s="136" t="s">
        <v>681</v>
      </c>
      <c r="N259" s="27">
        <v>22</v>
      </c>
      <c r="O259" s="163">
        <v>0.23499999999999999</v>
      </c>
      <c r="P259" s="27" t="s">
        <v>87</v>
      </c>
      <c r="Q259" s="27" t="s">
        <v>2048</v>
      </c>
      <c r="R259" s="136" t="s">
        <v>1643</v>
      </c>
      <c r="S259" s="136" t="s">
        <v>2020</v>
      </c>
      <c r="T259" s="136" t="s">
        <v>1621</v>
      </c>
      <c r="U259" s="136" t="s">
        <v>2155</v>
      </c>
      <c r="V259" s="158">
        <v>10</v>
      </c>
      <c r="X259" s="27" t="s">
        <v>638</v>
      </c>
      <c r="Y259" s="136" t="s">
        <v>538</v>
      </c>
      <c r="Z259" s="136">
        <v>2</v>
      </c>
      <c r="AA259" s="136" t="s">
        <v>1799</v>
      </c>
      <c r="AC259" s="136" t="s">
        <v>962</v>
      </c>
      <c r="AD259" s="156">
        <v>5.4</v>
      </c>
      <c r="AE259" s="136">
        <v>3.6</v>
      </c>
    </row>
    <row r="260" spans="1:31" ht="275" hidden="1">
      <c r="A260" s="27" t="s">
        <v>186</v>
      </c>
      <c r="B260" s="27">
        <v>2013</v>
      </c>
      <c r="C260" s="28" t="s">
        <v>187</v>
      </c>
      <c r="D260" s="28" t="s">
        <v>2036</v>
      </c>
      <c r="E260" s="28" t="s">
        <v>1685</v>
      </c>
      <c r="F260" s="30" t="s">
        <v>95</v>
      </c>
      <c r="G260" s="136" t="s">
        <v>1637</v>
      </c>
      <c r="H260" s="136" t="s">
        <v>2041</v>
      </c>
      <c r="I260" s="136" t="s">
        <v>1455</v>
      </c>
      <c r="J260" s="136" t="s">
        <v>95</v>
      </c>
      <c r="K260" s="136" t="s">
        <v>1600</v>
      </c>
      <c r="L260" s="136" t="s">
        <v>681</v>
      </c>
      <c r="M260" s="136" t="s">
        <v>681</v>
      </c>
      <c r="N260" s="27">
        <v>22</v>
      </c>
      <c r="O260" s="163">
        <v>0.23499999999999999</v>
      </c>
      <c r="P260" s="27" t="s">
        <v>87</v>
      </c>
      <c r="Q260" s="27" t="s">
        <v>2048</v>
      </c>
      <c r="R260" s="136" t="s">
        <v>1643</v>
      </c>
      <c r="S260" s="136" t="s">
        <v>2020</v>
      </c>
      <c r="T260" s="136" t="s">
        <v>1621</v>
      </c>
      <c r="U260" s="136" t="s">
        <v>2155</v>
      </c>
      <c r="V260" s="158">
        <v>10</v>
      </c>
      <c r="X260" s="27" t="s">
        <v>638</v>
      </c>
      <c r="Y260" s="136" t="s">
        <v>538</v>
      </c>
      <c r="Z260" s="136">
        <v>2</v>
      </c>
      <c r="AA260" s="136" t="s">
        <v>1799</v>
      </c>
      <c r="AC260" s="136" t="s">
        <v>965</v>
      </c>
      <c r="AD260" s="156">
        <v>6.9</v>
      </c>
      <c r="AE260" s="136">
        <v>8.9</v>
      </c>
    </row>
    <row r="261" spans="1:31" ht="275" hidden="1">
      <c r="A261" s="27" t="s">
        <v>186</v>
      </c>
      <c r="B261" s="27">
        <v>2013</v>
      </c>
      <c r="C261" s="28" t="s">
        <v>187</v>
      </c>
      <c r="D261" s="28" t="s">
        <v>2036</v>
      </c>
      <c r="E261" s="28" t="s">
        <v>1685</v>
      </c>
      <c r="F261" s="30" t="s">
        <v>95</v>
      </c>
      <c r="G261" s="136" t="s">
        <v>1637</v>
      </c>
      <c r="H261" s="136" t="s">
        <v>662</v>
      </c>
      <c r="I261" s="136" t="s">
        <v>2101</v>
      </c>
      <c r="J261" s="136" t="s">
        <v>95</v>
      </c>
      <c r="K261" s="136" t="s">
        <v>1600</v>
      </c>
      <c r="L261" s="136" t="s">
        <v>681</v>
      </c>
      <c r="M261" s="136" t="s">
        <v>681</v>
      </c>
      <c r="N261" s="27">
        <v>22</v>
      </c>
      <c r="O261" s="163">
        <v>0.23499999999999999</v>
      </c>
      <c r="P261" s="27" t="s">
        <v>87</v>
      </c>
      <c r="Q261" s="27" t="s">
        <v>2048</v>
      </c>
      <c r="R261" s="136" t="s">
        <v>1643</v>
      </c>
      <c r="S261" s="136" t="s">
        <v>2020</v>
      </c>
      <c r="T261" s="136" t="s">
        <v>1621</v>
      </c>
      <c r="U261" s="136" t="s">
        <v>2155</v>
      </c>
      <c r="V261" s="158">
        <v>10</v>
      </c>
      <c r="X261" s="27" t="s">
        <v>638</v>
      </c>
      <c r="Y261" s="136" t="s">
        <v>538</v>
      </c>
      <c r="Z261" s="136">
        <v>2</v>
      </c>
      <c r="AA261" s="136" t="s">
        <v>1799</v>
      </c>
      <c r="AC261" s="136" t="s">
        <v>969</v>
      </c>
      <c r="AD261" s="156">
        <v>10.199999999999999</v>
      </c>
      <c r="AE261" s="136">
        <v>5</v>
      </c>
    </row>
    <row r="262" spans="1:31" ht="275" hidden="1">
      <c r="A262" s="27" t="s">
        <v>186</v>
      </c>
      <c r="B262" s="27">
        <v>2013</v>
      </c>
      <c r="C262" s="28" t="s">
        <v>187</v>
      </c>
      <c r="D262" s="28" t="s">
        <v>2036</v>
      </c>
      <c r="E262" s="28" t="s">
        <v>1685</v>
      </c>
      <c r="F262" s="30" t="s">
        <v>95</v>
      </c>
      <c r="G262" s="136" t="s">
        <v>1637</v>
      </c>
      <c r="H262" s="136" t="s">
        <v>987</v>
      </c>
      <c r="I262" s="136" t="s">
        <v>2103</v>
      </c>
      <c r="J262" s="136" t="s">
        <v>87</v>
      </c>
      <c r="K262" s="136" t="s">
        <v>1600</v>
      </c>
      <c r="L262" s="136" t="s">
        <v>681</v>
      </c>
      <c r="M262" s="136" t="s">
        <v>681</v>
      </c>
      <c r="N262" s="27">
        <v>22</v>
      </c>
      <c r="O262" s="163">
        <v>0.23499999999999999</v>
      </c>
      <c r="P262" s="27" t="s">
        <v>87</v>
      </c>
      <c r="Q262" s="27" t="s">
        <v>2048</v>
      </c>
      <c r="R262" s="136" t="s">
        <v>1643</v>
      </c>
      <c r="S262" s="136" t="s">
        <v>2020</v>
      </c>
      <c r="T262" s="136" t="s">
        <v>1621</v>
      </c>
      <c r="U262" s="136" t="s">
        <v>2155</v>
      </c>
      <c r="V262" s="158">
        <v>10</v>
      </c>
      <c r="X262" s="27" t="s">
        <v>638</v>
      </c>
      <c r="Y262" s="136" t="s">
        <v>538</v>
      </c>
      <c r="Z262" s="136">
        <v>2</v>
      </c>
      <c r="AA262" s="136" t="s">
        <v>1799</v>
      </c>
      <c r="AC262" s="136" t="s">
        <v>974</v>
      </c>
      <c r="AD262" s="156">
        <v>0.03</v>
      </c>
      <c r="AE262" s="136">
        <v>0.02</v>
      </c>
    </row>
    <row r="263" spans="1:31" ht="275" hidden="1">
      <c r="A263" s="27" t="s">
        <v>186</v>
      </c>
      <c r="B263" s="27">
        <v>2013</v>
      </c>
      <c r="C263" s="28" t="s">
        <v>187</v>
      </c>
      <c r="D263" s="28" t="s">
        <v>2036</v>
      </c>
      <c r="E263" s="28" t="s">
        <v>1685</v>
      </c>
      <c r="F263" s="30" t="s">
        <v>95</v>
      </c>
      <c r="G263" s="136" t="s">
        <v>1637</v>
      </c>
      <c r="H263" s="136" t="s">
        <v>988</v>
      </c>
      <c r="I263" s="136" t="s">
        <v>2103</v>
      </c>
      <c r="J263" s="136" t="s">
        <v>87</v>
      </c>
      <c r="K263" s="136" t="s">
        <v>1600</v>
      </c>
      <c r="L263" s="136" t="s">
        <v>681</v>
      </c>
      <c r="M263" s="136" t="s">
        <v>681</v>
      </c>
      <c r="N263" s="27">
        <v>22</v>
      </c>
      <c r="O263" s="163">
        <v>0.23499999999999999</v>
      </c>
      <c r="P263" s="27" t="s">
        <v>87</v>
      </c>
      <c r="Q263" s="27" t="s">
        <v>2048</v>
      </c>
      <c r="R263" s="136" t="s">
        <v>1643</v>
      </c>
      <c r="S263" s="136" t="s">
        <v>2020</v>
      </c>
      <c r="T263" s="136" t="s">
        <v>1621</v>
      </c>
      <c r="U263" s="136" t="s">
        <v>2155</v>
      </c>
      <c r="V263" s="158">
        <v>10</v>
      </c>
      <c r="X263" s="27" t="s">
        <v>638</v>
      </c>
      <c r="Y263" s="136" t="s">
        <v>538</v>
      </c>
      <c r="Z263" s="136">
        <v>2</v>
      </c>
      <c r="AA263" s="136" t="s">
        <v>1799</v>
      </c>
      <c r="AC263" s="136" t="s">
        <v>978</v>
      </c>
      <c r="AD263" s="156">
        <v>0.3</v>
      </c>
      <c r="AE263" s="136">
        <v>0.2</v>
      </c>
    </row>
    <row r="264" spans="1:31" ht="275" hidden="1">
      <c r="A264" s="27" t="s">
        <v>186</v>
      </c>
      <c r="B264" s="27">
        <v>2013</v>
      </c>
      <c r="C264" s="28" t="s">
        <v>187</v>
      </c>
      <c r="D264" s="28" t="s">
        <v>2036</v>
      </c>
      <c r="E264" s="28" t="s">
        <v>1685</v>
      </c>
      <c r="F264" s="30" t="s">
        <v>95</v>
      </c>
      <c r="G264" s="136" t="s">
        <v>1637</v>
      </c>
      <c r="H264" s="136" t="s">
        <v>989</v>
      </c>
      <c r="I264" s="136" t="s">
        <v>2102</v>
      </c>
      <c r="J264" s="136" t="s">
        <v>87</v>
      </c>
      <c r="K264" s="136" t="s">
        <v>1600</v>
      </c>
      <c r="L264" s="136" t="s">
        <v>681</v>
      </c>
      <c r="M264" s="136" t="s">
        <v>681</v>
      </c>
      <c r="N264" s="27">
        <v>22</v>
      </c>
      <c r="O264" s="163">
        <v>0.23499999999999999</v>
      </c>
      <c r="P264" s="27" t="s">
        <v>87</v>
      </c>
      <c r="Q264" s="27" t="s">
        <v>2048</v>
      </c>
      <c r="R264" s="136" t="s">
        <v>1643</v>
      </c>
      <c r="S264" s="136" t="s">
        <v>2020</v>
      </c>
      <c r="T264" s="136" t="s">
        <v>1621</v>
      </c>
      <c r="U264" s="136" t="s">
        <v>2155</v>
      </c>
      <c r="V264" s="158">
        <v>10</v>
      </c>
      <c r="X264" s="27" t="s">
        <v>638</v>
      </c>
      <c r="Y264" s="136" t="s">
        <v>538</v>
      </c>
      <c r="Z264" s="136">
        <v>2</v>
      </c>
      <c r="AA264" s="136" t="s">
        <v>1799</v>
      </c>
      <c r="AC264" s="136" t="s">
        <v>982</v>
      </c>
      <c r="AD264" s="156">
        <v>0.4</v>
      </c>
      <c r="AE264" s="136">
        <v>0.4</v>
      </c>
    </row>
    <row r="265" spans="1:31" ht="275" hidden="1">
      <c r="A265" s="27" t="s">
        <v>186</v>
      </c>
      <c r="B265" s="27">
        <v>2013</v>
      </c>
      <c r="C265" s="28" t="s">
        <v>187</v>
      </c>
      <c r="D265" s="28" t="s">
        <v>2036</v>
      </c>
      <c r="E265" s="28" t="s">
        <v>1685</v>
      </c>
      <c r="F265" s="30" t="s">
        <v>95</v>
      </c>
      <c r="G265" s="136" t="s">
        <v>1637</v>
      </c>
      <c r="H265" s="136" t="s">
        <v>986</v>
      </c>
      <c r="I265" s="136" t="s">
        <v>427</v>
      </c>
      <c r="J265" s="136" t="s">
        <v>95</v>
      </c>
      <c r="K265" s="136" t="s">
        <v>1600</v>
      </c>
      <c r="L265" s="136" t="s">
        <v>681</v>
      </c>
      <c r="M265" s="136" t="s">
        <v>681</v>
      </c>
      <c r="N265" s="27">
        <v>22</v>
      </c>
      <c r="O265" s="163">
        <v>0.52500000000000002</v>
      </c>
      <c r="P265" s="27" t="s">
        <v>87</v>
      </c>
      <c r="Q265" s="27" t="s">
        <v>2048</v>
      </c>
      <c r="R265" s="136" t="s">
        <v>1643</v>
      </c>
      <c r="S265" s="136" t="s">
        <v>2020</v>
      </c>
      <c r="T265" s="136" t="s">
        <v>1621</v>
      </c>
      <c r="U265" s="136" t="s">
        <v>2155</v>
      </c>
      <c r="V265" s="158">
        <v>10</v>
      </c>
      <c r="X265" s="27" t="s">
        <v>638</v>
      </c>
      <c r="Y265" s="136" t="s">
        <v>538</v>
      </c>
      <c r="Z265" s="136">
        <v>2</v>
      </c>
      <c r="AA265" s="136" t="s">
        <v>1799</v>
      </c>
      <c r="AC265" s="136" t="s">
        <v>1804</v>
      </c>
      <c r="AD265" s="156">
        <v>79.5</v>
      </c>
      <c r="AE265" s="136">
        <v>21.2</v>
      </c>
    </row>
    <row r="266" spans="1:31" ht="275" hidden="1">
      <c r="A266" s="27" t="s">
        <v>186</v>
      </c>
      <c r="B266" s="27">
        <v>2013</v>
      </c>
      <c r="C266" s="28" t="s">
        <v>187</v>
      </c>
      <c r="D266" s="28" t="s">
        <v>2036</v>
      </c>
      <c r="E266" s="28" t="s">
        <v>1685</v>
      </c>
      <c r="F266" s="30" t="s">
        <v>95</v>
      </c>
      <c r="G266" s="136" t="s">
        <v>1637</v>
      </c>
      <c r="H266" s="136" t="s">
        <v>556</v>
      </c>
      <c r="I266" s="136" t="s">
        <v>556</v>
      </c>
      <c r="J266" s="136" t="s">
        <v>95</v>
      </c>
      <c r="K266" s="136" t="s">
        <v>1600</v>
      </c>
      <c r="L266" s="136" t="s">
        <v>681</v>
      </c>
      <c r="M266" s="136" t="s">
        <v>681</v>
      </c>
      <c r="N266" s="27">
        <v>22</v>
      </c>
      <c r="O266" s="163">
        <v>0.52500000000000002</v>
      </c>
      <c r="P266" s="27" t="s">
        <v>87</v>
      </c>
      <c r="Q266" s="27" t="s">
        <v>2048</v>
      </c>
      <c r="R266" s="136" t="s">
        <v>1643</v>
      </c>
      <c r="S266" s="136" t="s">
        <v>2020</v>
      </c>
      <c r="T266" s="136" t="s">
        <v>1621</v>
      </c>
      <c r="U266" s="136" t="s">
        <v>2155</v>
      </c>
      <c r="V266" s="158">
        <v>10</v>
      </c>
      <c r="X266" s="27" t="s">
        <v>638</v>
      </c>
      <c r="Y266" s="136" t="s">
        <v>538</v>
      </c>
      <c r="Z266" s="136">
        <v>2</v>
      </c>
      <c r="AA266" s="136" t="s">
        <v>1799</v>
      </c>
      <c r="AC266" s="136" t="s">
        <v>998</v>
      </c>
      <c r="AD266" s="156">
        <v>67.3</v>
      </c>
      <c r="AE266" s="136">
        <v>25</v>
      </c>
    </row>
    <row r="267" spans="1:31" ht="275" hidden="1">
      <c r="A267" s="27" t="s">
        <v>186</v>
      </c>
      <c r="B267" s="27">
        <v>2013</v>
      </c>
      <c r="C267" s="28" t="s">
        <v>187</v>
      </c>
      <c r="D267" s="28" t="s">
        <v>2036</v>
      </c>
      <c r="E267" s="28" t="s">
        <v>1685</v>
      </c>
      <c r="F267" s="30" t="s">
        <v>95</v>
      </c>
      <c r="G267" s="136" t="s">
        <v>1637</v>
      </c>
      <c r="H267" s="136" t="s">
        <v>643</v>
      </c>
      <c r="I267" s="136" t="s">
        <v>2101</v>
      </c>
      <c r="J267" s="136" t="s">
        <v>95</v>
      </c>
      <c r="K267" s="136" t="s">
        <v>1600</v>
      </c>
      <c r="L267" s="136" t="s">
        <v>681</v>
      </c>
      <c r="M267" s="136" t="s">
        <v>681</v>
      </c>
      <c r="N267" s="27">
        <v>22</v>
      </c>
      <c r="O267" s="163">
        <v>0.52500000000000002</v>
      </c>
      <c r="P267" s="27" t="s">
        <v>87</v>
      </c>
      <c r="Q267" s="27" t="s">
        <v>2048</v>
      </c>
      <c r="R267" s="136" t="s">
        <v>1643</v>
      </c>
      <c r="S267" s="136" t="s">
        <v>2020</v>
      </c>
      <c r="T267" s="136" t="s">
        <v>1621</v>
      </c>
      <c r="U267" s="136" t="s">
        <v>2155</v>
      </c>
      <c r="V267" s="158">
        <v>10</v>
      </c>
      <c r="X267" s="27" t="s">
        <v>638</v>
      </c>
      <c r="Y267" s="136" t="s">
        <v>538</v>
      </c>
      <c r="Z267" s="136">
        <v>2</v>
      </c>
      <c r="AA267" s="136" t="s">
        <v>1799</v>
      </c>
      <c r="AC267" s="136" t="s">
        <v>1002</v>
      </c>
      <c r="AD267" s="156">
        <v>41.2</v>
      </c>
      <c r="AE267" s="136">
        <v>18.8</v>
      </c>
    </row>
    <row r="268" spans="1:31" ht="275" hidden="1">
      <c r="A268" s="27" t="s">
        <v>186</v>
      </c>
      <c r="B268" s="27">
        <v>2013</v>
      </c>
      <c r="C268" s="28" t="s">
        <v>187</v>
      </c>
      <c r="D268" s="28" t="s">
        <v>2036</v>
      </c>
      <c r="E268" s="28" t="s">
        <v>1685</v>
      </c>
      <c r="F268" s="30" t="s">
        <v>95</v>
      </c>
      <c r="G268" s="136" t="s">
        <v>1637</v>
      </c>
      <c r="H268" s="136" t="s">
        <v>654</v>
      </c>
      <c r="I268" s="136" t="s">
        <v>2101</v>
      </c>
      <c r="J268" s="136" t="s">
        <v>95</v>
      </c>
      <c r="K268" s="136" t="s">
        <v>1600</v>
      </c>
      <c r="L268" s="136" t="s">
        <v>681</v>
      </c>
      <c r="M268" s="136" t="s">
        <v>681</v>
      </c>
      <c r="N268" s="27">
        <v>22</v>
      </c>
      <c r="O268" s="163">
        <v>0.52500000000000002</v>
      </c>
      <c r="P268" s="27" t="s">
        <v>87</v>
      </c>
      <c r="Q268" s="27" t="s">
        <v>2048</v>
      </c>
      <c r="R268" s="136" t="s">
        <v>1643</v>
      </c>
      <c r="S268" s="136" t="s">
        <v>2020</v>
      </c>
      <c r="T268" s="136" t="s">
        <v>1621</v>
      </c>
      <c r="U268" s="136" t="s">
        <v>2155</v>
      </c>
      <c r="V268" s="158">
        <v>10</v>
      </c>
      <c r="X268" s="27" t="s">
        <v>638</v>
      </c>
      <c r="Y268" s="136" t="s">
        <v>538</v>
      </c>
      <c r="Z268" s="136">
        <v>2</v>
      </c>
      <c r="AA268" s="136" t="s">
        <v>1799</v>
      </c>
      <c r="AC268" s="136" t="s">
        <v>1805</v>
      </c>
      <c r="AD268" s="156">
        <v>63.5</v>
      </c>
      <c r="AE268" s="136">
        <v>24</v>
      </c>
    </row>
    <row r="269" spans="1:31" ht="275" hidden="1">
      <c r="A269" s="27" t="s">
        <v>186</v>
      </c>
      <c r="B269" s="27">
        <v>2013</v>
      </c>
      <c r="C269" s="28" t="s">
        <v>187</v>
      </c>
      <c r="D269" s="28" t="s">
        <v>2036</v>
      </c>
      <c r="E269" s="28" t="s">
        <v>1685</v>
      </c>
      <c r="F269" s="30" t="s">
        <v>95</v>
      </c>
      <c r="G269" s="136" t="s">
        <v>1637</v>
      </c>
      <c r="H269" s="136" t="s">
        <v>2041</v>
      </c>
      <c r="I269" s="136" t="s">
        <v>1455</v>
      </c>
      <c r="J269" s="136" t="s">
        <v>95</v>
      </c>
      <c r="K269" s="136" t="s">
        <v>1600</v>
      </c>
      <c r="L269" s="136" t="s">
        <v>681</v>
      </c>
      <c r="M269" s="136" t="s">
        <v>681</v>
      </c>
      <c r="N269" s="27">
        <v>22</v>
      </c>
      <c r="O269" s="163">
        <v>0.52500000000000002</v>
      </c>
      <c r="P269" s="27" t="s">
        <v>87</v>
      </c>
      <c r="Q269" s="27" t="s">
        <v>2048</v>
      </c>
      <c r="R269" s="136" t="s">
        <v>1643</v>
      </c>
      <c r="S269" s="136" t="s">
        <v>2020</v>
      </c>
      <c r="T269" s="136" t="s">
        <v>1621</v>
      </c>
      <c r="U269" s="136" t="s">
        <v>2155</v>
      </c>
      <c r="V269" s="158">
        <v>10</v>
      </c>
      <c r="X269" s="27" t="s">
        <v>638</v>
      </c>
      <c r="Y269" s="136" t="s">
        <v>538</v>
      </c>
      <c r="Z269" s="136">
        <v>2</v>
      </c>
      <c r="AA269" s="136" t="s">
        <v>1799</v>
      </c>
      <c r="AC269" s="136" t="s">
        <v>1010</v>
      </c>
      <c r="AD269" s="156">
        <v>37.4</v>
      </c>
      <c r="AE269" s="136">
        <v>16</v>
      </c>
    </row>
    <row r="270" spans="1:31" ht="275" hidden="1">
      <c r="A270" s="27" t="s">
        <v>186</v>
      </c>
      <c r="B270" s="27">
        <v>2013</v>
      </c>
      <c r="C270" s="28" t="s">
        <v>187</v>
      </c>
      <c r="D270" s="28" t="s">
        <v>2036</v>
      </c>
      <c r="E270" s="28" t="s">
        <v>1685</v>
      </c>
      <c r="F270" s="30" t="s">
        <v>95</v>
      </c>
      <c r="G270" s="136" t="s">
        <v>1637</v>
      </c>
      <c r="H270" s="136" t="s">
        <v>662</v>
      </c>
      <c r="I270" s="136" t="s">
        <v>2101</v>
      </c>
      <c r="J270" s="136" t="s">
        <v>95</v>
      </c>
      <c r="K270" s="136" t="s">
        <v>1600</v>
      </c>
      <c r="L270" s="136" t="s">
        <v>681</v>
      </c>
      <c r="M270" s="136" t="s">
        <v>681</v>
      </c>
      <c r="N270" s="27">
        <v>22</v>
      </c>
      <c r="O270" s="163">
        <v>0.52500000000000002</v>
      </c>
      <c r="P270" s="27" t="s">
        <v>87</v>
      </c>
      <c r="Q270" s="27" t="s">
        <v>2048</v>
      </c>
      <c r="R270" s="136" t="s">
        <v>1643</v>
      </c>
      <c r="S270" s="136" t="s">
        <v>2020</v>
      </c>
      <c r="T270" s="136" t="s">
        <v>1621</v>
      </c>
      <c r="U270" s="136" t="s">
        <v>2155</v>
      </c>
      <c r="V270" s="158">
        <v>10</v>
      </c>
      <c r="X270" s="27" t="s">
        <v>638</v>
      </c>
      <c r="Y270" s="136" t="s">
        <v>538</v>
      </c>
      <c r="Z270" s="136">
        <v>2</v>
      </c>
      <c r="AA270" s="136" t="s">
        <v>1799</v>
      </c>
      <c r="AC270" s="136" t="s">
        <v>1014</v>
      </c>
      <c r="AD270" s="156">
        <v>30</v>
      </c>
      <c r="AE270" s="136">
        <v>24.3</v>
      </c>
    </row>
    <row r="271" spans="1:31" ht="275" hidden="1">
      <c r="A271" s="27" t="s">
        <v>186</v>
      </c>
      <c r="B271" s="27">
        <v>2013</v>
      </c>
      <c r="C271" s="28" t="s">
        <v>187</v>
      </c>
      <c r="D271" s="28" t="s">
        <v>2036</v>
      </c>
      <c r="E271" s="28" t="s">
        <v>1685</v>
      </c>
      <c r="F271" s="30" t="s">
        <v>95</v>
      </c>
      <c r="G271" s="136" t="s">
        <v>1637</v>
      </c>
      <c r="H271" s="136" t="s">
        <v>987</v>
      </c>
      <c r="I271" s="136" t="s">
        <v>2103</v>
      </c>
      <c r="J271" s="136" t="s">
        <v>87</v>
      </c>
      <c r="K271" s="136" t="s">
        <v>1600</v>
      </c>
      <c r="L271" s="136" t="s">
        <v>681</v>
      </c>
      <c r="M271" s="136" t="s">
        <v>681</v>
      </c>
      <c r="N271" s="27">
        <v>22</v>
      </c>
      <c r="O271" s="163">
        <v>0.52500000000000002</v>
      </c>
      <c r="P271" s="27" t="s">
        <v>87</v>
      </c>
      <c r="Q271" s="27" t="s">
        <v>2048</v>
      </c>
      <c r="R271" s="136" t="s">
        <v>1643</v>
      </c>
      <c r="S271" s="136" t="s">
        <v>2020</v>
      </c>
      <c r="T271" s="136" t="s">
        <v>1621</v>
      </c>
      <c r="U271" s="136" t="s">
        <v>2155</v>
      </c>
      <c r="V271" s="158">
        <v>10</v>
      </c>
      <c r="X271" s="27" t="s">
        <v>638</v>
      </c>
      <c r="Y271" s="136" t="s">
        <v>538</v>
      </c>
      <c r="Z271" s="136">
        <v>2</v>
      </c>
      <c r="AA271" s="136" t="s">
        <v>1799</v>
      </c>
      <c r="AC271" s="136" t="s">
        <v>1018</v>
      </c>
      <c r="AD271" s="156">
        <v>0.3</v>
      </c>
      <c r="AE271" s="136">
        <v>0.3</v>
      </c>
    </row>
    <row r="272" spans="1:31" ht="275" hidden="1">
      <c r="A272" s="27" t="s">
        <v>186</v>
      </c>
      <c r="B272" s="27">
        <v>2013</v>
      </c>
      <c r="C272" s="28" t="s">
        <v>187</v>
      </c>
      <c r="D272" s="28" t="s">
        <v>2036</v>
      </c>
      <c r="E272" s="28" t="s">
        <v>1685</v>
      </c>
      <c r="F272" s="30" t="s">
        <v>95</v>
      </c>
      <c r="G272" s="136" t="s">
        <v>1637</v>
      </c>
      <c r="H272" s="136" t="s">
        <v>988</v>
      </c>
      <c r="I272" s="136" t="s">
        <v>2103</v>
      </c>
      <c r="J272" s="136" t="s">
        <v>87</v>
      </c>
      <c r="K272" s="136" t="s">
        <v>1600</v>
      </c>
      <c r="L272" s="136" t="s">
        <v>681</v>
      </c>
      <c r="M272" s="136" t="s">
        <v>681</v>
      </c>
      <c r="N272" s="27">
        <v>22</v>
      </c>
      <c r="O272" s="163">
        <v>0.52500000000000002</v>
      </c>
      <c r="P272" s="27" t="s">
        <v>87</v>
      </c>
      <c r="Q272" s="27" t="s">
        <v>2048</v>
      </c>
      <c r="R272" s="136" t="s">
        <v>1643</v>
      </c>
      <c r="S272" s="136" t="s">
        <v>2020</v>
      </c>
      <c r="T272" s="136" t="s">
        <v>1621</v>
      </c>
      <c r="U272" s="136" t="s">
        <v>2155</v>
      </c>
      <c r="V272" s="158">
        <v>10</v>
      </c>
      <c r="X272" s="27" t="s">
        <v>638</v>
      </c>
      <c r="Y272" s="136" t="s">
        <v>538</v>
      </c>
      <c r="Z272" s="136">
        <v>2</v>
      </c>
      <c r="AA272" s="136" t="s">
        <v>1799</v>
      </c>
      <c r="AC272" s="136" t="s">
        <v>1022</v>
      </c>
      <c r="AD272" s="156">
        <v>2.2999999999999998</v>
      </c>
      <c r="AE272" s="136">
        <v>0.8</v>
      </c>
    </row>
    <row r="273" spans="1:34" ht="275" hidden="1">
      <c r="A273" s="27" t="s">
        <v>186</v>
      </c>
      <c r="B273" s="27">
        <v>2013</v>
      </c>
      <c r="C273" s="28" t="s">
        <v>187</v>
      </c>
      <c r="D273" s="28" t="s">
        <v>2036</v>
      </c>
      <c r="E273" s="28" t="s">
        <v>1685</v>
      </c>
      <c r="F273" s="30" t="s">
        <v>95</v>
      </c>
      <c r="G273" s="136" t="s">
        <v>1637</v>
      </c>
      <c r="H273" s="136" t="s">
        <v>989</v>
      </c>
      <c r="I273" s="136" t="s">
        <v>2102</v>
      </c>
      <c r="J273" s="136" t="s">
        <v>87</v>
      </c>
      <c r="K273" s="136" t="s">
        <v>1600</v>
      </c>
      <c r="L273" s="136" t="s">
        <v>681</v>
      </c>
      <c r="M273" s="136" t="s">
        <v>681</v>
      </c>
      <c r="N273" s="27">
        <v>22</v>
      </c>
      <c r="O273" s="163">
        <v>0.52500000000000002</v>
      </c>
      <c r="P273" s="27" t="s">
        <v>87</v>
      </c>
      <c r="Q273" s="27" t="s">
        <v>2048</v>
      </c>
      <c r="R273" s="136" t="s">
        <v>1643</v>
      </c>
      <c r="S273" s="136" t="s">
        <v>2020</v>
      </c>
      <c r="T273" s="136" t="s">
        <v>1621</v>
      </c>
      <c r="U273" s="136" t="s">
        <v>2155</v>
      </c>
      <c r="V273" s="158">
        <v>10</v>
      </c>
      <c r="X273" s="27" t="s">
        <v>638</v>
      </c>
      <c r="Y273" s="136" t="s">
        <v>538</v>
      </c>
      <c r="Z273" s="136">
        <v>2</v>
      </c>
      <c r="AA273" s="136" t="s">
        <v>1799</v>
      </c>
      <c r="AC273" s="136" t="s">
        <v>1026</v>
      </c>
      <c r="AD273" s="156">
        <v>0.7</v>
      </c>
      <c r="AE273" s="136">
        <v>0.5</v>
      </c>
    </row>
    <row r="274" spans="1:34" ht="275" hidden="1">
      <c r="A274" s="27" t="s">
        <v>186</v>
      </c>
      <c r="B274" s="27">
        <v>2013</v>
      </c>
      <c r="C274" s="28" t="s">
        <v>187</v>
      </c>
      <c r="D274" s="28" t="s">
        <v>2034</v>
      </c>
      <c r="E274" s="27" t="s">
        <v>642</v>
      </c>
      <c r="F274" s="30" t="s">
        <v>95</v>
      </c>
      <c r="G274" s="136" t="s">
        <v>1637</v>
      </c>
      <c r="H274" s="136" t="s">
        <v>643</v>
      </c>
      <c r="I274" s="136" t="s">
        <v>2101</v>
      </c>
      <c r="J274" s="136" t="s">
        <v>95</v>
      </c>
      <c r="K274" s="136" t="s">
        <v>1600</v>
      </c>
      <c r="L274" s="136" t="s">
        <v>681</v>
      </c>
      <c r="M274" s="136" t="s">
        <v>681</v>
      </c>
      <c r="N274" s="27">
        <v>22</v>
      </c>
      <c r="O274" s="163">
        <v>0.23499999999999999</v>
      </c>
      <c r="P274" s="27" t="s">
        <v>87</v>
      </c>
      <c r="Q274" s="27" t="s">
        <v>2048</v>
      </c>
      <c r="R274" s="136" t="s">
        <v>1643</v>
      </c>
      <c r="S274" s="136" t="s">
        <v>2020</v>
      </c>
      <c r="T274" s="136" t="s">
        <v>1621</v>
      </c>
      <c r="U274" s="136" t="s">
        <v>2155</v>
      </c>
      <c r="V274" s="158">
        <v>10</v>
      </c>
      <c r="X274" s="27" t="s">
        <v>638</v>
      </c>
      <c r="Y274" s="136" t="s">
        <v>538</v>
      </c>
      <c r="Z274" s="136">
        <v>2</v>
      </c>
      <c r="AA274" s="136" t="s">
        <v>1799</v>
      </c>
      <c r="AC274" s="136" t="s">
        <v>1029</v>
      </c>
      <c r="AD274" s="156">
        <v>23.1</v>
      </c>
      <c r="AE274" s="136">
        <v>24</v>
      </c>
    </row>
    <row r="275" spans="1:34" ht="275" hidden="1">
      <c r="A275" s="27" t="s">
        <v>186</v>
      </c>
      <c r="B275" s="27">
        <v>2013</v>
      </c>
      <c r="C275" s="28" t="s">
        <v>187</v>
      </c>
      <c r="D275" s="28" t="s">
        <v>2034</v>
      </c>
      <c r="E275" s="27" t="s">
        <v>642</v>
      </c>
      <c r="F275" s="30" t="s">
        <v>95</v>
      </c>
      <c r="G275" s="136" t="s">
        <v>1637</v>
      </c>
      <c r="H275" s="136" t="s">
        <v>654</v>
      </c>
      <c r="I275" s="136" t="s">
        <v>2101</v>
      </c>
      <c r="J275" s="136" t="s">
        <v>95</v>
      </c>
      <c r="K275" s="136" t="s">
        <v>1600</v>
      </c>
      <c r="L275" s="136" t="s">
        <v>681</v>
      </c>
      <c r="M275" s="136" t="s">
        <v>681</v>
      </c>
      <c r="N275" s="27">
        <v>22</v>
      </c>
      <c r="O275" s="163">
        <v>0.23499999999999999</v>
      </c>
      <c r="P275" s="27" t="s">
        <v>87</v>
      </c>
      <c r="Q275" s="27" t="s">
        <v>2048</v>
      </c>
      <c r="R275" s="136" t="s">
        <v>1643</v>
      </c>
      <c r="S275" s="136" t="s">
        <v>2020</v>
      </c>
      <c r="T275" s="136" t="s">
        <v>1621</v>
      </c>
      <c r="U275" s="136" t="s">
        <v>2155</v>
      </c>
      <c r="V275" s="158">
        <v>10</v>
      </c>
      <c r="X275" s="27" t="s">
        <v>638</v>
      </c>
      <c r="Y275" s="136" t="s">
        <v>538</v>
      </c>
      <c r="Z275" s="136">
        <v>2</v>
      </c>
      <c r="AA275" s="136" t="s">
        <v>1799</v>
      </c>
      <c r="AC275" s="136" t="s">
        <v>1030</v>
      </c>
      <c r="AD275" s="156">
        <v>36.299999999999997</v>
      </c>
      <c r="AE275" s="136">
        <v>8.6999999999999993</v>
      </c>
    </row>
    <row r="276" spans="1:34" ht="275" hidden="1">
      <c r="A276" s="27" t="s">
        <v>186</v>
      </c>
      <c r="B276" s="27">
        <v>2013</v>
      </c>
      <c r="C276" s="28" t="s">
        <v>187</v>
      </c>
      <c r="D276" s="28" t="s">
        <v>2034</v>
      </c>
      <c r="E276" s="27" t="s">
        <v>642</v>
      </c>
      <c r="F276" s="30" t="s">
        <v>95</v>
      </c>
      <c r="G276" s="136" t="s">
        <v>1637</v>
      </c>
      <c r="H276" s="136" t="s">
        <v>662</v>
      </c>
      <c r="I276" s="136" t="s">
        <v>2101</v>
      </c>
      <c r="J276" s="136" t="s">
        <v>95</v>
      </c>
      <c r="K276" s="136" t="s">
        <v>1600</v>
      </c>
      <c r="L276" s="136" t="s">
        <v>681</v>
      </c>
      <c r="M276" s="136" t="s">
        <v>681</v>
      </c>
      <c r="N276" s="27">
        <v>22</v>
      </c>
      <c r="O276" s="163">
        <v>0.23499999999999999</v>
      </c>
      <c r="P276" s="27" t="s">
        <v>87</v>
      </c>
      <c r="Q276" s="27" t="s">
        <v>2048</v>
      </c>
      <c r="R276" s="136" t="s">
        <v>1643</v>
      </c>
      <c r="S276" s="136" t="s">
        <v>2020</v>
      </c>
      <c r="T276" s="136" t="s">
        <v>1621</v>
      </c>
      <c r="U276" s="136" t="s">
        <v>2155</v>
      </c>
      <c r="V276" s="158">
        <v>10</v>
      </c>
      <c r="X276" s="27" t="s">
        <v>638</v>
      </c>
      <c r="Y276" s="136" t="s">
        <v>538</v>
      </c>
      <c r="Z276" s="136">
        <v>2</v>
      </c>
      <c r="AA276" s="136" t="s">
        <v>1799</v>
      </c>
      <c r="AC276" s="136" t="s">
        <v>1031</v>
      </c>
      <c r="AD276" s="156">
        <v>33.799999999999997</v>
      </c>
      <c r="AE276" s="136">
        <v>40.4</v>
      </c>
    </row>
    <row r="277" spans="1:34" ht="275" hidden="1">
      <c r="A277" s="27" t="s">
        <v>186</v>
      </c>
      <c r="B277" s="27">
        <v>2013</v>
      </c>
      <c r="C277" s="28" t="s">
        <v>187</v>
      </c>
      <c r="D277" s="28" t="s">
        <v>2034</v>
      </c>
      <c r="E277" s="27" t="s">
        <v>642</v>
      </c>
      <c r="F277" s="30" t="s">
        <v>95</v>
      </c>
      <c r="G277" s="136" t="s">
        <v>1637</v>
      </c>
      <c r="H277" s="136" t="s">
        <v>643</v>
      </c>
      <c r="I277" s="136" t="s">
        <v>2101</v>
      </c>
      <c r="J277" s="136" t="s">
        <v>95</v>
      </c>
      <c r="K277" s="136" t="s">
        <v>1600</v>
      </c>
      <c r="L277" s="136" t="s">
        <v>681</v>
      </c>
      <c r="M277" s="136" t="s">
        <v>681</v>
      </c>
      <c r="N277" s="27">
        <v>22</v>
      </c>
      <c r="O277" s="163">
        <v>0.52500000000000002</v>
      </c>
      <c r="P277" s="27" t="s">
        <v>87</v>
      </c>
      <c r="Q277" s="27" t="s">
        <v>2048</v>
      </c>
      <c r="R277" s="136" t="s">
        <v>1643</v>
      </c>
      <c r="S277" s="136" t="s">
        <v>2020</v>
      </c>
      <c r="T277" s="136" t="s">
        <v>1621</v>
      </c>
      <c r="U277" s="136" t="s">
        <v>2155</v>
      </c>
      <c r="V277" s="158">
        <v>10</v>
      </c>
      <c r="X277" s="27" t="s">
        <v>638</v>
      </c>
      <c r="Y277" s="136" t="s">
        <v>538</v>
      </c>
      <c r="Z277" s="136">
        <v>2</v>
      </c>
      <c r="AA277" s="136" t="s">
        <v>1799</v>
      </c>
      <c r="AC277" s="136" t="s">
        <v>1033</v>
      </c>
      <c r="AD277" s="156">
        <v>29.2</v>
      </c>
      <c r="AE277" s="136">
        <v>6.4</v>
      </c>
    </row>
    <row r="278" spans="1:34" ht="275" hidden="1">
      <c r="A278" s="27" t="s">
        <v>186</v>
      </c>
      <c r="B278" s="27">
        <v>2013</v>
      </c>
      <c r="C278" s="28" t="s">
        <v>187</v>
      </c>
      <c r="D278" s="28" t="s">
        <v>2034</v>
      </c>
      <c r="E278" s="27" t="s">
        <v>642</v>
      </c>
      <c r="F278" s="30" t="s">
        <v>95</v>
      </c>
      <c r="G278" s="136" t="s">
        <v>1637</v>
      </c>
      <c r="H278" s="136" t="s">
        <v>654</v>
      </c>
      <c r="I278" s="136" t="s">
        <v>2101</v>
      </c>
      <c r="J278" s="136" t="s">
        <v>95</v>
      </c>
      <c r="K278" s="136" t="s">
        <v>1600</v>
      </c>
      <c r="L278" s="136" t="s">
        <v>681</v>
      </c>
      <c r="M278" s="136" t="s">
        <v>681</v>
      </c>
      <c r="N278" s="27">
        <v>22</v>
      </c>
      <c r="O278" s="163">
        <v>0.52500000000000002</v>
      </c>
      <c r="P278" s="27" t="s">
        <v>87</v>
      </c>
      <c r="Q278" s="27" t="s">
        <v>2048</v>
      </c>
      <c r="R278" s="136" t="s">
        <v>1643</v>
      </c>
      <c r="S278" s="136" t="s">
        <v>2020</v>
      </c>
      <c r="T278" s="136" t="s">
        <v>1621</v>
      </c>
      <c r="U278" s="136" t="s">
        <v>2155</v>
      </c>
      <c r="V278" s="158">
        <v>10</v>
      </c>
      <c r="X278" s="27" t="s">
        <v>638</v>
      </c>
      <c r="Y278" s="136" t="s">
        <v>538</v>
      </c>
      <c r="Z278" s="136">
        <v>2</v>
      </c>
      <c r="AA278" s="136" t="s">
        <v>1799</v>
      </c>
      <c r="AC278" s="136" t="s">
        <v>1034</v>
      </c>
      <c r="AD278" s="156">
        <v>25.5</v>
      </c>
      <c r="AE278" s="136">
        <v>15.5</v>
      </c>
    </row>
    <row r="279" spans="1:34" ht="275" hidden="1">
      <c r="A279" s="27" t="s">
        <v>186</v>
      </c>
      <c r="B279" s="27">
        <v>2013</v>
      </c>
      <c r="C279" s="28" t="s">
        <v>187</v>
      </c>
      <c r="D279" s="28" t="s">
        <v>2034</v>
      </c>
      <c r="E279" s="27" t="s">
        <v>642</v>
      </c>
      <c r="F279" s="30" t="s">
        <v>95</v>
      </c>
      <c r="G279" s="136" t="s">
        <v>1637</v>
      </c>
      <c r="H279" s="136" t="s">
        <v>662</v>
      </c>
      <c r="I279" s="136" t="s">
        <v>2101</v>
      </c>
      <c r="J279" s="136" t="s">
        <v>95</v>
      </c>
      <c r="K279" s="136" t="s">
        <v>1600</v>
      </c>
      <c r="L279" s="136" t="s">
        <v>681</v>
      </c>
      <c r="M279" s="136" t="s">
        <v>681</v>
      </c>
      <c r="N279" s="27">
        <v>22</v>
      </c>
      <c r="O279" s="163">
        <v>0.52500000000000002</v>
      </c>
      <c r="P279" s="27" t="s">
        <v>87</v>
      </c>
      <c r="Q279" s="27" t="s">
        <v>2048</v>
      </c>
      <c r="R279" s="136" t="s">
        <v>1643</v>
      </c>
      <c r="S279" s="136" t="s">
        <v>2020</v>
      </c>
      <c r="T279" s="136" t="s">
        <v>1621</v>
      </c>
      <c r="U279" s="136" t="s">
        <v>2155</v>
      </c>
      <c r="V279" s="158">
        <v>10</v>
      </c>
      <c r="X279" s="27" t="s">
        <v>638</v>
      </c>
      <c r="Y279" s="136" t="s">
        <v>538</v>
      </c>
      <c r="Z279" s="136">
        <v>2</v>
      </c>
      <c r="AA279" s="136" t="s">
        <v>1799</v>
      </c>
      <c r="AC279" s="136" t="s">
        <v>1035</v>
      </c>
      <c r="AD279" s="156">
        <v>25.9</v>
      </c>
      <c r="AE279" s="136">
        <v>4.0999999999999996</v>
      </c>
    </row>
    <row r="280" spans="1:34" ht="409.6" hidden="1">
      <c r="A280" s="73" t="s">
        <v>230</v>
      </c>
      <c r="B280" s="27">
        <v>2012</v>
      </c>
      <c r="C280" s="28" t="s">
        <v>231</v>
      </c>
      <c r="D280" s="28" t="s">
        <v>2034</v>
      </c>
      <c r="E280" s="27" t="s">
        <v>1138</v>
      </c>
      <c r="F280" s="30" t="s">
        <v>87</v>
      </c>
      <c r="G280" s="136" t="s">
        <v>1614</v>
      </c>
      <c r="P280" s="136" t="s">
        <v>95</v>
      </c>
      <c r="Q280" s="27" t="s">
        <v>2048</v>
      </c>
      <c r="R280" s="136" t="s">
        <v>1807</v>
      </c>
      <c r="S280" s="136" t="s">
        <v>2021</v>
      </c>
      <c r="T280" s="136" t="s">
        <v>1621</v>
      </c>
      <c r="U280" s="136" t="s">
        <v>1080</v>
      </c>
      <c r="V280" s="158">
        <v>5</v>
      </c>
      <c r="W280" s="136" t="s">
        <v>2054</v>
      </c>
      <c r="X280" s="27" t="s">
        <v>1079</v>
      </c>
      <c r="Y280" s="27" t="s">
        <v>1081</v>
      </c>
      <c r="Z280" s="27">
        <v>3</v>
      </c>
      <c r="AA280" s="136" t="s">
        <v>1806</v>
      </c>
      <c r="AD280" s="157" t="s">
        <v>2064</v>
      </c>
      <c r="AF280" s="137" t="s">
        <v>1077</v>
      </c>
    </row>
    <row r="281" spans="1:34" ht="409.6" hidden="1">
      <c r="A281" s="73" t="s">
        <v>230</v>
      </c>
      <c r="B281" s="27">
        <v>2012</v>
      </c>
      <c r="C281" s="28" t="s">
        <v>231</v>
      </c>
      <c r="D281" s="28" t="s">
        <v>2034</v>
      </c>
      <c r="E281" s="27" t="s">
        <v>1138</v>
      </c>
      <c r="F281" s="30" t="s">
        <v>87</v>
      </c>
      <c r="G281" s="136" t="s">
        <v>1614</v>
      </c>
      <c r="P281" s="136" t="s">
        <v>95</v>
      </c>
      <c r="Q281" s="27" t="s">
        <v>2048</v>
      </c>
      <c r="R281" s="136" t="s">
        <v>1807</v>
      </c>
      <c r="S281" s="136" t="s">
        <v>2021</v>
      </c>
      <c r="T281" s="136" t="s">
        <v>1617</v>
      </c>
      <c r="U281" s="136" t="s">
        <v>1080</v>
      </c>
      <c r="V281" s="158">
        <v>5</v>
      </c>
      <c r="W281" s="136" t="s">
        <v>2054</v>
      </c>
      <c r="X281" s="27" t="s">
        <v>1079</v>
      </c>
      <c r="Y281" s="27" t="s">
        <v>1081</v>
      </c>
      <c r="Z281" s="27">
        <v>3</v>
      </c>
      <c r="AA281" s="136" t="s">
        <v>1806</v>
      </c>
      <c r="AD281" s="157" t="s">
        <v>2064</v>
      </c>
      <c r="AF281" s="137" t="s">
        <v>1077</v>
      </c>
    </row>
    <row r="282" spans="1:34" ht="250" hidden="1" customHeight="1">
      <c r="A282" s="27" t="s">
        <v>199</v>
      </c>
      <c r="B282" s="27">
        <v>2004</v>
      </c>
      <c r="C282" s="28" t="s">
        <v>200</v>
      </c>
      <c r="D282" s="28" t="s">
        <v>2034</v>
      </c>
      <c r="E282" s="27" t="s">
        <v>147</v>
      </c>
      <c r="F282" s="30" t="s">
        <v>95</v>
      </c>
      <c r="G282" s="136" t="s">
        <v>1637</v>
      </c>
      <c r="H282" s="136" t="s">
        <v>1600</v>
      </c>
      <c r="I282" s="136" t="s">
        <v>681</v>
      </c>
      <c r="J282" s="136" t="s">
        <v>681</v>
      </c>
      <c r="K282" s="136" t="s">
        <v>1388</v>
      </c>
      <c r="L282" s="136" t="s">
        <v>2127</v>
      </c>
      <c r="M282" s="136" t="s">
        <v>87</v>
      </c>
      <c r="P282" s="136" t="s">
        <v>95</v>
      </c>
      <c r="Q282" s="27" t="s">
        <v>2048</v>
      </c>
      <c r="R282" s="136" t="s">
        <v>1810</v>
      </c>
      <c r="S282" s="136" t="s">
        <v>2022</v>
      </c>
      <c r="T282" s="136" t="s">
        <v>1621</v>
      </c>
      <c r="U282" s="136" t="s">
        <v>2129</v>
      </c>
      <c r="V282" s="158">
        <v>10</v>
      </c>
      <c r="X282" s="27" t="s">
        <v>1461</v>
      </c>
      <c r="Y282" s="136" t="s">
        <v>1815</v>
      </c>
      <c r="Z282" s="136">
        <v>3</v>
      </c>
      <c r="AA282" s="136" t="s">
        <v>1812</v>
      </c>
      <c r="AC282" s="136" t="s">
        <v>1448</v>
      </c>
      <c r="AD282" s="156">
        <v>46</v>
      </c>
      <c r="AE282" s="136">
        <v>20.3</v>
      </c>
      <c r="AH282" s="136" t="s">
        <v>1944</v>
      </c>
    </row>
    <row r="283" spans="1:34" ht="300" hidden="1">
      <c r="A283" s="27" t="s">
        <v>199</v>
      </c>
      <c r="B283" s="27">
        <v>2004</v>
      </c>
      <c r="C283" s="28" t="s">
        <v>200</v>
      </c>
      <c r="D283" s="28" t="s">
        <v>2034</v>
      </c>
      <c r="E283" s="27" t="s">
        <v>147</v>
      </c>
      <c r="F283" s="30" t="s">
        <v>95</v>
      </c>
      <c r="G283" s="136" t="s">
        <v>1637</v>
      </c>
      <c r="H283" s="136" t="s">
        <v>1600</v>
      </c>
      <c r="I283" s="136" t="s">
        <v>681</v>
      </c>
      <c r="J283" s="136" t="s">
        <v>681</v>
      </c>
      <c r="K283" s="136" t="s">
        <v>1065</v>
      </c>
      <c r="L283" s="136" t="s">
        <v>2127</v>
      </c>
      <c r="M283" s="136" t="s">
        <v>87</v>
      </c>
      <c r="P283" s="136" t="s">
        <v>95</v>
      </c>
      <c r="Q283" s="27" t="s">
        <v>2048</v>
      </c>
      <c r="R283" s="136" t="s">
        <v>1810</v>
      </c>
      <c r="S283" s="136" t="s">
        <v>2022</v>
      </c>
      <c r="T283" s="136" t="s">
        <v>1621</v>
      </c>
      <c r="U283" s="136" t="s">
        <v>2129</v>
      </c>
      <c r="V283" s="158">
        <v>10</v>
      </c>
      <c r="X283" s="27" t="s">
        <v>1461</v>
      </c>
      <c r="Y283" s="136" t="s">
        <v>1815</v>
      </c>
      <c r="Z283" s="136">
        <v>3</v>
      </c>
      <c r="AA283" s="136" t="s">
        <v>1812</v>
      </c>
      <c r="AC283" s="136" t="s">
        <v>1449</v>
      </c>
      <c r="AD283" s="156">
        <v>18</v>
      </c>
      <c r="AE283" s="136">
        <v>5.7</v>
      </c>
      <c r="AH283" s="136" t="s">
        <v>1944</v>
      </c>
    </row>
    <row r="284" spans="1:34" ht="300" hidden="1">
      <c r="A284" s="27" t="s">
        <v>199</v>
      </c>
      <c r="B284" s="27">
        <v>2004</v>
      </c>
      <c r="C284" s="28" t="s">
        <v>200</v>
      </c>
      <c r="D284" s="28" t="s">
        <v>2034</v>
      </c>
      <c r="E284" s="27" t="s">
        <v>147</v>
      </c>
      <c r="F284" s="30" t="s">
        <v>95</v>
      </c>
      <c r="G284" s="136" t="s">
        <v>1637</v>
      </c>
      <c r="H284" s="136" t="s">
        <v>1600</v>
      </c>
      <c r="I284" s="136" t="s">
        <v>681</v>
      </c>
      <c r="J284" s="136" t="s">
        <v>681</v>
      </c>
      <c r="K284" s="136" t="s">
        <v>1455</v>
      </c>
      <c r="L284" s="136" t="s">
        <v>1455</v>
      </c>
      <c r="M284" s="136" t="s">
        <v>95</v>
      </c>
      <c r="P284" s="136" t="s">
        <v>95</v>
      </c>
      <c r="Q284" s="27" t="s">
        <v>2048</v>
      </c>
      <c r="R284" s="136" t="s">
        <v>1810</v>
      </c>
      <c r="S284" s="136" t="s">
        <v>2022</v>
      </c>
      <c r="T284" s="136" t="s">
        <v>1621</v>
      </c>
      <c r="U284" s="136" t="s">
        <v>2129</v>
      </c>
      <c r="V284" s="158">
        <v>10</v>
      </c>
      <c r="X284" s="27" t="s">
        <v>1461</v>
      </c>
      <c r="Y284" s="136" t="s">
        <v>1815</v>
      </c>
      <c r="Z284" s="136">
        <v>3</v>
      </c>
      <c r="AA284" s="136" t="s">
        <v>1812</v>
      </c>
      <c r="AC284" s="136" t="s">
        <v>1450</v>
      </c>
      <c r="AD284" s="156">
        <v>13</v>
      </c>
      <c r="AE284" s="136">
        <v>3.6</v>
      </c>
      <c r="AH284" s="136" t="s">
        <v>1944</v>
      </c>
    </row>
    <row r="285" spans="1:34" ht="300" hidden="1">
      <c r="A285" s="27" t="s">
        <v>199</v>
      </c>
      <c r="B285" s="27">
        <v>2004</v>
      </c>
      <c r="C285" s="28" t="s">
        <v>200</v>
      </c>
      <c r="D285" s="28" t="s">
        <v>2034</v>
      </c>
      <c r="E285" s="27" t="s">
        <v>147</v>
      </c>
      <c r="F285" s="30" t="s">
        <v>95</v>
      </c>
      <c r="G285" s="136" t="s">
        <v>1637</v>
      </c>
      <c r="H285" s="136" t="s">
        <v>1388</v>
      </c>
      <c r="I285" s="136" t="s">
        <v>2127</v>
      </c>
      <c r="J285" s="136" t="s">
        <v>87</v>
      </c>
      <c r="K285" s="136" t="s">
        <v>1600</v>
      </c>
      <c r="L285" s="136" t="s">
        <v>681</v>
      </c>
      <c r="M285" s="136" t="s">
        <v>681</v>
      </c>
      <c r="P285" s="136" t="s">
        <v>95</v>
      </c>
      <c r="Q285" s="27" t="s">
        <v>2048</v>
      </c>
      <c r="R285" s="136" t="s">
        <v>1811</v>
      </c>
      <c r="S285" s="136" t="s">
        <v>2022</v>
      </c>
      <c r="T285" s="136" t="s">
        <v>1621</v>
      </c>
      <c r="U285" s="136" t="s">
        <v>2156</v>
      </c>
      <c r="V285" s="158">
        <v>10</v>
      </c>
      <c r="X285" s="27" t="s">
        <v>1461</v>
      </c>
      <c r="Y285" s="136" t="s">
        <v>1815</v>
      </c>
      <c r="Z285" s="136">
        <v>3</v>
      </c>
      <c r="AA285" s="136" t="s">
        <v>1813</v>
      </c>
      <c r="AC285" s="136" t="s">
        <v>1451</v>
      </c>
      <c r="AD285" s="156">
        <v>6</v>
      </c>
      <c r="AE285" s="136">
        <v>1.8</v>
      </c>
      <c r="AH285" s="136" t="s">
        <v>1944</v>
      </c>
    </row>
    <row r="286" spans="1:34" ht="300" hidden="1">
      <c r="A286" s="27" t="s">
        <v>199</v>
      </c>
      <c r="B286" s="27">
        <v>2004</v>
      </c>
      <c r="C286" s="28" t="s">
        <v>200</v>
      </c>
      <c r="D286" s="28" t="s">
        <v>2034</v>
      </c>
      <c r="E286" s="27" t="s">
        <v>147</v>
      </c>
      <c r="F286" s="30" t="s">
        <v>95</v>
      </c>
      <c r="G286" s="136" t="s">
        <v>1637</v>
      </c>
      <c r="H286" s="136" t="s">
        <v>1065</v>
      </c>
      <c r="I286" s="136" t="s">
        <v>2127</v>
      </c>
      <c r="J286" s="136" t="s">
        <v>87</v>
      </c>
      <c r="K286" s="136" t="s">
        <v>1600</v>
      </c>
      <c r="L286" s="136" t="s">
        <v>681</v>
      </c>
      <c r="M286" s="136" t="s">
        <v>681</v>
      </c>
      <c r="P286" s="136" t="s">
        <v>95</v>
      </c>
      <c r="Q286" s="27" t="s">
        <v>2048</v>
      </c>
      <c r="R286" s="136" t="s">
        <v>1811</v>
      </c>
      <c r="S286" s="136" t="s">
        <v>2022</v>
      </c>
      <c r="T286" s="136" t="s">
        <v>1621</v>
      </c>
      <c r="U286" s="136" t="s">
        <v>2156</v>
      </c>
      <c r="V286" s="158">
        <v>10</v>
      </c>
      <c r="X286" s="27" t="s">
        <v>1461</v>
      </c>
      <c r="Y286" s="136" t="s">
        <v>1815</v>
      </c>
      <c r="Z286" s="136">
        <v>3</v>
      </c>
      <c r="AA286" s="136" t="s">
        <v>1813</v>
      </c>
      <c r="AC286" s="136" t="s">
        <v>1452</v>
      </c>
      <c r="AD286" s="156">
        <v>14</v>
      </c>
      <c r="AE286" s="136">
        <v>3.5</v>
      </c>
      <c r="AH286" s="136" t="s">
        <v>1944</v>
      </c>
    </row>
    <row r="287" spans="1:34" ht="300" hidden="1">
      <c r="A287" s="27" t="s">
        <v>199</v>
      </c>
      <c r="B287" s="27">
        <v>2004</v>
      </c>
      <c r="C287" s="28" t="s">
        <v>200</v>
      </c>
      <c r="D287" s="28" t="s">
        <v>2034</v>
      </c>
      <c r="E287" s="27" t="s">
        <v>147</v>
      </c>
      <c r="F287" s="30" t="s">
        <v>95</v>
      </c>
      <c r="G287" s="136" t="s">
        <v>1637</v>
      </c>
      <c r="H287" s="136" t="s">
        <v>376</v>
      </c>
      <c r="I287" s="136" t="s">
        <v>1455</v>
      </c>
      <c r="J287" s="136" t="s">
        <v>95</v>
      </c>
      <c r="K287" s="136" t="s">
        <v>1600</v>
      </c>
      <c r="L287" s="136" t="s">
        <v>681</v>
      </c>
      <c r="M287" s="136" t="s">
        <v>681</v>
      </c>
      <c r="P287" s="136" t="s">
        <v>95</v>
      </c>
      <c r="Q287" s="27" t="s">
        <v>2048</v>
      </c>
      <c r="R287" s="136" t="s">
        <v>1811</v>
      </c>
      <c r="S287" s="136" t="s">
        <v>2022</v>
      </c>
      <c r="T287" s="136" t="s">
        <v>1621</v>
      </c>
      <c r="U287" s="136" t="s">
        <v>2156</v>
      </c>
      <c r="V287" s="158">
        <v>10</v>
      </c>
      <c r="X287" s="27" t="s">
        <v>1461</v>
      </c>
      <c r="Y287" s="136" t="s">
        <v>1815</v>
      </c>
      <c r="Z287" s="136">
        <v>3</v>
      </c>
      <c r="AA287" s="136" t="s">
        <v>1813</v>
      </c>
      <c r="AC287" s="136" t="s">
        <v>1453</v>
      </c>
      <c r="AD287" s="156">
        <v>7</v>
      </c>
      <c r="AE287" s="136">
        <v>1.9</v>
      </c>
      <c r="AH287" s="136" t="s">
        <v>1944</v>
      </c>
    </row>
    <row r="288" spans="1:34" ht="409.6" hidden="1">
      <c r="A288" s="27" t="s">
        <v>2157</v>
      </c>
      <c r="B288" s="27">
        <v>1993</v>
      </c>
      <c r="C288" s="28" t="s">
        <v>227</v>
      </c>
      <c r="D288" s="28" t="s">
        <v>2034</v>
      </c>
      <c r="E288" s="27" t="s">
        <v>1523</v>
      </c>
      <c r="F288" s="30" t="s">
        <v>95</v>
      </c>
      <c r="G288" s="136" t="s">
        <v>1637</v>
      </c>
      <c r="H288" s="136" t="s">
        <v>376</v>
      </c>
      <c r="I288" s="136" t="s">
        <v>1455</v>
      </c>
      <c r="J288" s="136" t="s">
        <v>95</v>
      </c>
      <c r="K288" s="136" t="s">
        <v>1600</v>
      </c>
      <c r="L288" s="136" t="s">
        <v>681</v>
      </c>
      <c r="M288" s="136" t="s">
        <v>681</v>
      </c>
      <c r="N288" s="27">
        <v>22</v>
      </c>
      <c r="P288" s="136" t="s">
        <v>2046</v>
      </c>
      <c r="Q288" s="27" t="s">
        <v>2048</v>
      </c>
      <c r="R288" s="136" t="s">
        <v>1817</v>
      </c>
      <c r="S288" s="136" t="s">
        <v>2023</v>
      </c>
      <c r="T288" s="136" t="s">
        <v>1621</v>
      </c>
      <c r="U288" s="136" t="s">
        <v>1814</v>
      </c>
      <c r="V288" s="158">
        <v>10</v>
      </c>
      <c r="X288" s="27" t="s">
        <v>1526</v>
      </c>
      <c r="Y288" s="136" t="s">
        <v>1816</v>
      </c>
      <c r="Z288" s="136">
        <v>3</v>
      </c>
      <c r="AC288" s="136" t="s">
        <v>1534</v>
      </c>
      <c r="AD288" s="156">
        <v>0.57999999999999996</v>
      </c>
      <c r="AE288" s="136">
        <v>0.35</v>
      </c>
      <c r="AH288" s="136" t="s">
        <v>1818</v>
      </c>
    </row>
    <row r="289" spans="1:34" ht="322" hidden="1" customHeight="1">
      <c r="A289" s="27" t="s">
        <v>2158</v>
      </c>
      <c r="B289" s="27">
        <v>1992</v>
      </c>
      <c r="C289" s="28" t="s">
        <v>352</v>
      </c>
      <c r="D289" s="28" t="s">
        <v>2034</v>
      </c>
      <c r="E289" s="27" t="s">
        <v>342</v>
      </c>
      <c r="F289" s="30" t="s">
        <v>95</v>
      </c>
      <c r="G289" s="136" t="s">
        <v>1637</v>
      </c>
      <c r="H289" s="136" t="s">
        <v>376</v>
      </c>
      <c r="I289" s="136" t="s">
        <v>1455</v>
      </c>
      <c r="J289" s="136" t="s">
        <v>95</v>
      </c>
      <c r="K289" s="136" t="s">
        <v>1600</v>
      </c>
      <c r="L289" s="136" t="s">
        <v>681</v>
      </c>
      <c r="M289" s="136" t="s">
        <v>681</v>
      </c>
      <c r="P289" s="136" t="s">
        <v>95</v>
      </c>
      <c r="Q289" s="27" t="s">
        <v>2048</v>
      </c>
      <c r="R289" s="136" t="s">
        <v>1819</v>
      </c>
      <c r="S289" s="136" t="s">
        <v>2024</v>
      </c>
      <c r="T289" s="136" t="s">
        <v>1621</v>
      </c>
      <c r="U289" s="27" t="s">
        <v>1551</v>
      </c>
      <c r="V289" s="158">
        <v>10</v>
      </c>
      <c r="W289" s="27" t="s">
        <v>2065</v>
      </c>
      <c r="X289" s="27" t="s">
        <v>1549</v>
      </c>
      <c r="Z289" s="136" t="s">
        <v>2117</v>
      </c>
      <c r="AD289" s="156">
        <v>24.7</v>
      </c>
      <c r="AH289" s="136" t="s">
        <v>2067</v>
      </c>
    </row>
    <row r="290" spans="1:34" ht="322" hidden="1" customHeight="1">
      <c r="A290" s="27" t="s">
        <v>2158</v>
      </c>
      <c r="B290" s="27">
        <v>1992</v>
      </c>
      <c r="C290" s="28" t="s">
        <v>352</v>
      </c>
      <c r="D290" s="28" t="s">
        <v>2034</v>
      </c>
      <c r="E290" s="27" t="s">
        <v>342</v>
      </c>
      <c r="F290" s="30" t="s">
        <v>95</v>
      </c>
      <c r="G290" s="136" t="s">
        <v>1637</v>
      </c>
      <c r="H290" s="141" t="s">
        <v>1600</v>
      </c>
      <c r="I290" s="136" t="s">
        <v>681</v>
      </c>
      <c r="J290" s="136" t="s">
        <v>681</v>
      </c>
      <c r="K290" s="136" t="s">
        <v>1603</v>
      </c>
      <c r="L290" s="136" t="s">
        <v>1455</v>
      </c>
      <c r="M290" s="136" t="s">
        <v>95</v>
      </c>
      <c r="P290" s="136" t="s">
        <v>95</v>
      </c>
      <c r="Q290" s="27" t="s">
        <v>2048</v>
      </c>
      <c r="R290" s="136" t="s">
        <v>1819</v>
      </c>
      <c r="S290" s="136" t="s">
        <v>2024</v>
      </c>
      <c r="T290" s="136" t="s">
        <v>1621</v>
      </c>
      <c r="U290" s="27" t="s">
        <v>1551</v>
      </c>
      <c r="V290" s="158">
        <v>10</v>
      </c>
      <c r="W290" s="27" t="s">
        <v>2065</v>
      </c>
      <c r="X290" s="27" t="s">
        <v>1549</v>
      </c>
      <c r="Z290" s="136" t="s">
        <v>2117</v>
      </c>
      <c r="AD290" s="156">
        <v>28.4</v>
      </c>
      <c r="AH290" s="136" t="s">
        <v>2067</v>
      </c>
    </row>
    <row r="291" spans="1:34" ht="250">
      <c r="A291" s="27" t="s">
        <v>2160</v>
      </c>
      <c r="B291" s="27">
        <v>1991</v>
      </c>
      <c r="C291" s="28" t="s">
        <v>163</v>
      </c>
      <c r="D291" s="28" t="s">
        <v>2034</v>
      </c>
      <c r="E291" s="27" t="s">
        <v>1562</v>
      </c>
      <c r="F291" s="30" t="s">
        <v>95</v>
      </c>
      <c r="G291" s="136" t="s">
        <v>1637</v>
      </c>
      <c r="H291" s="136" t="s">
        <v>1600</v>
      </c>
      <c r="I291" s="136" t="s">
        <v>681</v>
      </c>
      <c r="J291" s="136" t="s">
        <v>681</v>
      </c>
      <c r="K291" s="136" t="s">
        <v>1600</v>
      </c>
      <c r="L291" s="136" t="s">
        <v>681</v>
      </c>
      <c r="M291" s="136" t="s">
        <v>681</v>
      </c>
      <c r="P291" s="136" t="s">
        <v>95</v>
      </c>
      <c r="Q291" s="27" t="s">
        <v>2048</v>
      </c>
      <c r="R291" s="136" t="s">
        <v>1819</v>
      </c>
      <c r="S291" s="136" t="s">
        <v>2025</v>
      </c>
      <c r="T291" s="136" t="s">
        <v>1621</v>
      </c>
      <c r="V291" s="158">
        <v>5</v>
      </c>
      <c r="W291" s="136" t="s">
        <v>2057</v>
      </c>
      <c r="X291" s="27" t="s">
        <v>1555</v>
      </c>
      <c r="Z291" s="136" t="s">
        <v>2117</v>
      </c>
      <c r="AC291" s="136" t="s">
        <v>1565</v>
      </c>
      <c r="AD291" s="156" t="s">
        <v>2064</v>
      </c>
    </row>
    <row r="292" spans="1:34" ht="250">
      <c r="A292" s="27" t="s">
        <v>2160</v>
      </c>
      <c r="B292" s="27">
        <v>1991</v>
      </c>
      <c r="C292" s="28" t="s">
        <v>163</v>
      </c>
      <c r="D292" s="28" t="s">
        <v>2034</v>
      </c>
      <c r="E292" s="27" t="s">
        <v>1562</v>
      </c>
      <c r="F292" s="30" t="s">
        <v>95</v>
      </c>
      <c r="G292" s="136" t="s">
        <v>1637</v>
      </c>
      <c r="H292" s="136" t="s">
        <v>1600</v>
      </c>
      <c r="I292" s="136" t="s">
        <v>681</v>
      </c>
      <c r="J292" s="136" t="s">
        <v>681</v>
      </c>
      <c r="K292" s="136" t="s">
        <v>1603</v>
      </c>
      <c r="L292" s="136" t="s">
        <v>1455</v>
      </c>
      <c r="M292" s="136" t="s">
        <v>95</v>
      </c>
      <c r="P292" s="136" t="s">
        <v>95</v>
      </c>
      <c r="Q292" s="27" t="s">
        <v>2048</v>
      </c>
      <c r="R292" s="136" t="s">
        <v>1819</v>
      </c>
      <c r="S292" s="136" t="s">
        <v>2025</v>
      </c>
      <c r="T292" s="136" t="s">
        <v>1621</v>
      </c>
      <c r="V292" s="158">
        <v>5</v>
      </c>
      <c r="W292" s="136" t="s">
        <v>2057</v>
      </c>
      <c r="X292" s="27" t="s">
        <v>1555</v>
      </c>
      <c r="Z292" s="136" t="s">
        <v>2117</v>
      </c>
      <c r="AC292" s="136" t="s">
        <v>1565</v>
      </c>
      <c r="AD292" s="156" t="s">
        <v>2064</v>
      </c>
    </row>
    <row r="293" spans="1:34" ht="250">
      <c r="A293" s="27" t="s">
        <v>2160</v>
      </c>
      <c r="B293" s="27">
        <v>1991</v>
      </c>
      <c r="C293" s="28" t="s">
        <v>163</v>
      </c>
      <c r="D293" s="28" t="s">
        <v>2034</v>
      </c>
      <c r="E293" s="27" t="s">
        <v>1562</v>
      </c>
      <c r="F293" s="30" t="s">
        <v>95</v>
      </c>
      <c r="G293" s="136" t="s">
        <v>1637</v>
      </c>
      <c r="H293" s="136" t="s">
        <v>376</v>
      </c>
      <c r="I293" s="136" t="s">
        <v>1455</v>
      </c>
      <c r="J293" s="136" t="s">
        <v>95</v>
      </c>
      <c r="K293" s="136" t="s">
        <v>1600</v>
      </c>
      <c r="L293" s="136" t="s">
        <v>681</v>
      </c>
      <c r="M293" s="136" t="s">
        <v>681</v>
      </c>
      <c r="P293" s="136" t="s">
        <v>95</v>
      </c>
      <c r="Q293" s="27" t="s">
        <v>2048</v>
      </c>
      <c r="R293" s="136" t="s">
        <v>1819</v>
      </c>
      <c r="S293" s="136" t="s">
        <v>2025</v>
      </c>
      <c r="T293" s="136" t="s">
        <v>1621</v>
      </c>
      <c r="V293" s="158">
        <v>5</v>
      </c>
      <c r="W293" s="136" t="s">
        <v>2057</v>
      </c>
      <c r="X293" s="27" t="s">
        <v>1555</v>
      </c>
      <c r="Z293" s="136" t="s">
        <v>2117</v>
      </c>
      <c r="AC293" s="136" t="s">
        <v>1571</v>
      </c>
      <c r="AD293" s="156">
        <v>1.48</v>
      </c>
      <c r="AE293" s="136">
        <v>1</v>
      </c>
    </row>
    <row r="294" spans="1:34" ht="250">
      <c r="A294" s="27" t="s">
        <v>2160</v>
      </c>
      <c r="B294" s="27">
        <v>1991</v>
      </c>
      <c r="C294" s="28" t="s">
        <v>163</v>
      </c>
      <c r="D294" s="28" t="s">
        <v>2034</v>
      </c>
      <c r="E294" s="27" t="s">
        <v>1561</v>
      </c>
      <c r="F294" s="30" t="s">
        <v>95</v>
      </c>
      <c r="G294" s="136" t="s">
        <v>1637</v>
      </c>
      <c r="H294" s="136" t="s">
        <v>1600</v>
      </c>
      <c r="I294" s="136" t="s">
        <v>681</v>
      </c>
      <c r="J294" s="136" t="s">
        <v>681</v>
      </c>
      <c r="K294" s="136" t="s">
        <v>1600</v>
      </c>
      <c r="L294" s="136" t="s">
        <v>681</v>
      </c>
      <c r="M294" s="136" t="s">
        <v>681</v>
      </c>
      <c r="P294" s="136" t="s">
        <v>95</v>
      </c>
      <c r="Q294" s="27" t="s">
        <v>2048</v>
      </c>
      <c r="R294" s="136" t="s">
        <v>1819</v>
      </c>
      <c r="S294" s="136" t="s">
        <v>2025</v>
      </c>
      <c r="T294" s="136" t="s">
        <v>1621</v>
      </c>
      <c r="V294" s="158">
        <v>5</v>
      </c>
      <c r="W294" s="136" t="s">
        <v>2057</v>
      </c>
      <c r="X294" s="27" t="s">
        <v>1555</v>
      </c>
      <c r="Z294" s="136" t="s">
        <v>2117</v>
      </c>
      <c r="AC294" s="136" t="s">
        <v>1573</v>
      </c>
      <c r="AD294" s="156">
        <v>0.71</v>
      </c>
      <c r="AE294" s="136">
        <v>0.2</v>
      </c>
    </row>
    <row r="295" spans="1:34" ht="250">
      <c r="A295" s="27" t="s">
        <v>2160</v>
      </c>
      <c r="B295" s="27">
        <v>1991</v>
      </c>
      <c r="C295" s="28" t="s">
        <v>163</v>
      </c>
      <c r="D295" s="28" t="s">
        <v>2034</v>
      </c>
      <c r="E295" s="27" t="s">
        <v>1561</v>
      </c>
      <c r="F295" s="30" t="s">
        <v>95</v>
      </c>
      <c r="G295" s="136" t="s">
        <v>1637</v>
      </c>
      <c r="H295" s="136" t="s">
        <v>1600</v>
      </c>
      <c r="I295" s="136" t="s">
        <v>681</v>
      </c>
      <c r="J295" s="136" t="s">
        <v>681</v>
      </c>
      <c r="K295" s="136" t="s">
        <v>1603</v>
      </c>
      <c r="L295" s="136" t="s">
        <v>1455</v>
      </c>
      <c r="M295" s="136" t="s">
        <v>95</v>
      </c>
      <c r="P295" s="136" t="s">
        <v>95</v>
      </c>
      <c r="Q295" s="27" t="s">
        <v>2048</v>
      </c>
      <c r="R295" s="136" t="s">
        <v>1819</v>
      </c>
      <c r="S295" s="136" t="s">
        <v>2025</v>
      </c>
      <c r="T295" s="136" t="s">
        <v>1621</v>
      </c>
      <c r="V295" s="158">
        <v>5</v>
      </c>
      <c r="W295" s="136" t="s">
        <v>2057</v>
      </c>
      <c r="X295" s="27" t="s">
        <v>1555</v>
      </c>
      <c r="Z295" s="136" t="s">
        <v>2117</v>
      </c>
      <c r="AC295" s="136" t="s">
        <v>1564</v>
      </c>
      <c r="AD295" s="156">
        <v>0.92</v>
      </c>
      <c r="AE295" s="136">
        <v>0.3</v>
      </c>
    </row>
    <row r="296" spans="1:34" ht="250">
      <c r="A296" s="27" t="s">
        <v>2160</v>
      </c>
      <c r="B296" s="27">
        <v>1991</v>
      </c>
      <c r="C296" s="28" t="s">
        <v>163</v>
      </c>
      <c r="D296" s="28" t="s">
        <v>2034</v>
      </c>
      <c r="E296" s="27" t="s">
        <v>1561</v>
      </c>
      <c r="F296" s="30" t="s">
        <v>95</v>
      </c>
      <c r="G296" s="136" t="s">
        <v>1637</v>
      </c>
      <c r="H296" s="136" t="s">
        <v>376</v>
      </c>
      <c r="I296" s="136" t="s">
        <v>1455</v>
      </c>
      <c r="J296" s="136" t="s">
        <v>95</v>
      </c>
      <c r="K296" s="136" t="s">
        <v>1600</v>
      </c>
      <c r="L296" s="136" t="s">
        <v>681</v>
      </c>
      <c r="M296" s="136" t="s">
        <v>681</v>
      </c>
      <c r="P296" s="136" t="s">
        <v>95</v>
      </c>
      <c r="Q296" s="27" t="s">
        <v>2048</v>
      </c>
      <c r="R296" s="136" t="s">
        <v>1819</v>
      </c>
      <c r="S296" s="136" t="s">
        <v>2025</v>
      </c>
      <c r="T296" s="136" t="s">
        <v>1621</v>
      </c>
      <c r="V296" s="158">
        <v>5</v>
      </c>
      <c r="W296" s="136" t="s">
        <v>2057</v>
      </c>
      <c r="X296" s="27" t="s">
        <v>1555</v>
      </c>
      <c r="Z296" s="136" t="s">
        <v>2117</v>
      </c>
      <c r="AC296" s="136" t="s">
        <v>1569</v>
      </c>
      <c r="AD296" s="156">
        <v>0.67</v>
      </c>
      <c r="AE296" s="136">
        <v>0.1</v>
      </c>
    </row>
    <row r="297" spans="1:34" ht="200" hidden="1">
      <c r="A297" s="27" t="s">
        <v>2159</v>
      </c>
      <c r="B297" s="27">
        <v>1988</v>
      </c>
      <c r="C297" s="28" t="s">
        <v>177</v>
      </c>
      <c r="D297" s="28" t="s">
        <v>2034</v>
      </c>
      <c r="E297" s="27" t="s">
        <v>178</v>
      </c>
      <c r="F297" s="30" t="s">
        <v>95</v>
      </c>
      <c r="G297" s="136" t="s">
        <v>1637</v>
      </c>
      <c r="H297" s="136" t="s">
        <v>376</v>
      </c>
      <c r="I297" s="136" t="s">
        <v>1455</v>
      </c>
      <c r="J297" s="136" t="s">
        <v>95</v>
      </c>
      <c r="K297" s="136" t="s">
        <v>1600</v>
      </c>
      <c r="L297" s="136" t="s">
        <v>681</v>
      </c>
      <c r="M297" s="136" t="s">
        <v>681</v>
      </c>
      <c r="P297" s="136" t="s">
        <v>95</v>
      </c>
      <c r="Q297" s="27" t="s">
        <v>2048</v>
      </c>
      <c r="R297" s="136" t="s">
        <v>1819</v>
      </c>
      <c r="S297" s="136" t="s">
        <v>2026</v>
      </c>
      <c r="T297" s="136" t="s">
        <v>1820</v>
      </c>
      <c r="V297" s="158">
        <v>10</v>
      </c>
      <c r="W297" s="136" t="s">
        <v>2061</v>
      </c>
      <c r="X297" s="27" t="s">
        <v>1577</v>
      </c>
      <c r="Y297" s="136" t="s">
        <v>1815</v>
      </c>
      <c r="Z297" s="136" t="s">
        <v>2117</v>
      </c>
      <c r="AC297" s="136" t="s">
        <v>1586</v>
      </c>
      <c r="AD297" s="156">
        <v>16.8</v>
      </c>
      <c r="AE297" s="136">
        <v>5.17</v>
      </c>
    </row>
    <row r="298" spans="1:34" ht="200" hidden="1">
      <c r="A298" s="27" t="s">
        <v>2159</v>
      </c>
      <c r="B298" s="27">
        <v>1988</v>
      </c>
      <c r="C298" s="28" t="s">
        <v>177</v>
      </c>
      <c r="D298" s="28" t="s">
        <v>2034</v>
      </c>
      <c r="E298" s="27" t="s">
        <v>178</v>
      </c>
      <c r="F298" s="30" t="s">
        <v>95</v>
      </c>
      <c r="G298" s="136" t="s">
        <v>1637</v>
      </c>
      <c r="H298" s="136" t="s">
        <v>1600</v>
      </c>
      <c r="I298" s="136" t="s">
        <v>681</v>
      </c>
      <c r="J298" s="136" t="s">
        <v>681</v>
      </c>
      <c r="K298" s="136" t="s">
        <v>1603</v>
      </c>
      <c r="L298" s="136" t="s">
        <v>1455</v>
      </c>
      <c r="M298" s="136" t="s">
        <v>95</v>
      </c>
      <c r="P298" s="136" t="s">
        <v>95</v>
      </c>
      <c r="Q298" s="27" t="s">
        <v>2048</v>
      </c>
      <c r="R298" s="136" t="s">
        <v>1819</v>
      </c>
      <c r="S298" s="136" t="s">
        <v>2026</v>
      </c>
      <c r="T298" s="136" t="s">
        <v>1820</v>
      </c>
      <c r="V298" s="158">
        <v>10</v>
      </c>
      <c r="W298" s="136" t="s">
        <v>2061</v>
      </c>
      <c r="X298" s="27" t="s">
        <v>1577</v>
      </c>
      <c r="Y298" s="136" t="s">
        <v>1815</v>
      </c>
      <c r="Z298" s="136" t="s">
        <v>2117</v>
      </c>
      <c r="AC298" s="136" t="s">
        <v>1585</v>
      </c>
      <c r="AD298" s="156">
        <v>16.100000000000001</v>
      </c>
      <c r="AE298" s="136">
        <v>5.43</v>
      </c>
    </row>
    <row r="299" spans="1:34" ht="200" hidden="1">
      <c r="A299" s="27" t="s">
        <v>2159</v>
      </c>
      <c r="B299" s="27">
        <v>1988</v>
      </c>
      <c r="C299" s="28" t="s">
        <v>177</v>
      </c>
      <c r="D299" s="28" t="s">
        <v>2034</v>
      </c>
      <c r="E299" s="27" t="s">
        <v>178</v>
      </c>
      <c r="F299" s="30" t="s">
        <v>95</v>
      </c>
      <c r="G299" s="136" t="s">
        <v>1637</v>
      </c>
      <c r="H299" s="136" t="s">
        <v>1600</v>
      </c>
      <c r="I299" s="136" t="s">
        <v>681</v>
      </c>
      <c r="J299" s="136" t="s">
        <v>681</v>
      </c>
      <c r="K299" s="136" t="s">
        <v>1600</v>
      </c>
      <c r="L299" s="136" t="s">
        <v>681</v>
      </c>
      <c r="M299" s="136" t="s">
        <v>681</v>
      </c>
      <c r="P299" s="136" t="s">
        <v>95</v>
      </c>
      <c r="Q299" s="27" t="s">
        <v>2048</v>
      </c>
      <c r="R299" s="136" t="s">
        <v>1819</v>
      </c>
      <c r="S299" s="136" t="s">
        <v>2026</v>
      </c>
      <c r="T299" s="136" t="s">
        <v>1820</v>
      </c>
      <c r="V299" s="158">
        <v>10</v>
      </c>
      <c r="W299" s="136" t="s">
        <v>2061</v>
      </c>
      <c r="X299" s="27" t="s">
        <v>1577</v>
      </c>
      <c r="Y299" s="136" t="s">
        <v>1815</v>
      </c>
      <c r="Z299" s="136" t="s">
        <v>2117</v>
      </c>
      <c r="AC299" s="136" t="s">
        <v>1588</v>
      </c>
      <c r="AD299" s="156">
        <v>6.6</v>
      </c>
      <c r="AE299" s="136">
        <v>2.61</v>
      </c>
    </row>
    <row r="300" spans="1:34" ht="200" hidden="1">
      <c r="A300" s="27" t="s">
        <v>2159</v>
      </c>
      <c r="B300" s="27">
        <v>1988</v>
      </c>
      <c r="C300" s="28" t="s">
        <v>177</v>
      </c>
      <c r="D300" s="28" t="s">
        <v>2034</v>
      </c>
      <c r="E300" s="27" t="s">
        <v>178</v>
      </c>
      <c r="F300" s="30" t="s">
        <v>95</v>
      </c>
      <c r="G300" s="136" t="s">
        <v>1637</v>
      </c>
      <c r="H300" s="136" t="s">
        <v>376</v>
      </c>
      <c r="I300" s="136" t="s">
        <v>1455</v>
      </c>
      <c r="J300" s="136" t="s">
        <v>95</v>
      </c>
      <c r="K300" s="136" t="s">
        <v>1600</v>
      </c>
      <c r="L300" s="136" t="s">
        <v>681</v>
      </c>
      <c r="M300" s="136" t="s">
        <v>681</v>
      </c>
      <c r="P300" s="136" t="s">
        <v>95</v>
      </c>
      <c r="Q300" s="27" t="s">
        <v>2048</v>
      </c>
      <c r="R300" s="136" t="s">
        <v>1819</v>
      </c>
      <c r="S300" s="136" t="s">
        <v>2026</v>
      </c>
      <c r="T300" s="136" t="s">
        <v>1821</v>
      </c>
      <c r="V300" s="158">
        <v>10</v>
      </c>
      <c r="W300" s="136" t="s">
        <v>2061</v>
      </c>
      <c r="X300" s="27" t="s">
        <v>1577</v>
      </c>
      <c r="Y300" s="136" t="s">
        <v>1815</v>
      </c>
      <c r="Z300" s="136" t="s">
        <v>2117</v>
      </c>
      <c r="AC300" s="136" t="s">
        <v>1587</v>
      </c>
      <c r="AD300" s="156">
        <v>1.6</v>
      </c>
      <c r="AE300" s="136">
        <v>1.18</v>
      </c>
    </row>
    <row r="301" spans="1:34" ht="200" hidden="1">
      <c r="A301" s="27" t="s">
        <v>2159</v>
      </c>
      <c r="B301" s="27">
        <v>1988</v>
      </c>
      <c r="C301" s="28" t="s">
        <v>177</v>
      </c>
      <c r="D301" s="28" t="s">
        <v>2034</v>
      </c>
      <c r="E301" s="27" t="s">
        <v>178</v>
      </c>
      <c r="F301" s="30" t="s">
        <v>95</v>
      </c>
      <c r="G301" s="136" t="s">
        <v>1637</v>
      </c>
      <c r="H301" s="136" t="s">
        <v>1600</v>
      </c>
      <c r="I301" s="136" t="s">
        <v>681</v>
      </c>
      <c r="J301" s="136" t="s">
        <v>681</v>
      </c>
      <c r="K301" s="136" t="s">
        <v>1603</v>
      </c>
      <c r="L301" s="136" t="s">
        <v>1455</v>
      </c>
      <c r="M301" s="136" t="s">
        <v>95</v>
      </c>
      <c r="P301" s="136" t="s">
        <v>95</v>
      </c>
      <c r="Q301" s="27" t="s">
        <v>2048</v>
      </c>
      <c r="R301" s="136" t="s">
        <v>1819</v>
      </c>
      <c r="S301" s="136" t="s">
        <v>2026</v>
      </c>
      <c r="T301" s="136" t="s">
        <v>1821</v>
      </c>
      <c r="V301" s="158">
        <v>10</v>
      </c>
      <c r="W301" s="136" t="s">
        <v>2061</v>
      </c>
      <c r="X301" s="27" t="s">
        <v>1577</v>
      </c>
      <c r="Y301" s="136" t="s">
        <v>1815</v>
      </c>
      <c r="Z301" s="136" t="s">
        <v>2117</v>
      </c>
      <c r="AC301" s="136" t="s">
        <v>1584</v>
      </c>
      <c r="AD301" s="156">
        <v>1.8</v>
      </c>
      <c r="AE301" s="136">
        <v>1.5</v>
      </c>
    </row>
    <row r="302" spans="1:34" ht="200" hidden="1">
      <c r="A302" s="27" t="s">
        <v>2159</v>
      </c>
      <c r="B302" s="27">
        <v>1988</v>
      </c>
      <c r="C302" s="28" t="s">
        <v>177</v>
      </c>
      <c r="D302" s="28" t="s">
        <v>2034</v>
      </c>
      <c r="E302" s="27" t="s">
        <v>178</v>
      </c>
      <c r="F302" s="30" t="s">
        <v>95</v>
      </c>
      <c r="G302" s="136" t="s">
        <v>1637</v>
      </c>
      <c r="H302" s="136" t="s">
        <v>1600</v>
      </c>
      <c r="I302" s="136" t="s">
        <v>681</v>
      </c>
      <c r="J302" s="136" t="s">
        <v>681</v>
      </c>
      <c r="K302" s="136" t="s">
        <v>1600</v>
      </c>
      <c r="L302" s="136" t="s">
        <v>681</v>
      </c>
      <c r="M302" s="136" t="s">
        <v>681</v>
      </c>
      <c r="P302" s="136" t="s">
        <v>95</v>
      </c>
      <c r="Q302" s="27" t="s">
        <v>2048</v>
      </c>
      <c r="R302" s="136" t="s">
        <v>1819</v>
      </c>
      <c r="S302" s="136" t="s">
        <v>2026</v>
      </c>
      <c r="T302" s="136" t="s">
        <v>1821</v>
      </c>
      <c r="V302" s="158">
        <v>10</v>
      </c>
      <c r="W302" s="136" t="s">
        <v>2061</v>
      </c>
      <c r="X302" s="27" t="s">
        <v>1577</v>
      </c>
      <c r="Y302" s="136" t="s">
        <v>1815</v>
      </c>
      <c r="Z302" s="136" t="s">
        <v>2117</v>
      </c>
      <c r="AC302" s="136" t="s">
        <v>1589</v>
      </c>
      <c r="AD302" s="156">
        <v>2.8</v>
      </c>
      <c r="AE302" s="136">
        <v>2.11</v>
      </c>
    </row>
    <row r="303" spans="1:34" hidden="1">
      <c r="E303" s="27"/>
      <c r="Z303" s="136"/>
    </row>
    <row r="304" spans="1:34" hidden="1">
      <c r="E304" s="27"/>
      <c r="Z304" s="136"/>
    </row>
    <row r="305" spans="15:15">
      <c r="O305" s="163"/>
    </row>
    <row r="306" spans="15:15">
      <c r="O306" s="163"/>
    </row>
    <row r="307" spans="15:15">
      <c r="O307" s="163"/>
    </row>
    <row r="308" spans="15:15">
      <c r="O308" s="163"/>
    </row>
    <row r="309" spans="15:15">
      <c r="O309" s="163"/>
    </row>
    <row r="310" spans="15:15">
      <c r="O310" s="163"/>
    </row>
    <row r="311" spans="15:15">
      <c r="O311" s="163"/>
    </row>
    <row r="312" spans="15:15">
      <c r="O312" s="163"/>
    </row>
    <row r="313" spans="15:15">
      <c r="O313" s="163"/>
    </row>
    <row r="314" spans="15:15">
      <c r="O314" s="163"/>
    </row>
    <row r="315" spans="15:15">
      <c r="O315" s="163"/>
    </row>
    <row r="316" spans="15:15">
      <c r="O316" s="163"/>
    </row>
    <row r="317" spans="15:15">
      <c r="O317" s="163"/>
    </row>
    <row r="318" spans="15:15">
      <c r="O318" s="163"/>
    </row>
    <row r="319" spans="15:15">
      <c r="O319" s="163"/>
    </row>
    <row r="320" spans="15:15">
      <c r="O320" s="163"/>
    </row>
    <row r="321" spans="15:15">
      <c r="O321" s="163"/>
    </row>
    <row r="322" spans="15:15">
      <c r="O322" s="163"/>
    </row>
    <row r="323" spans="15:15">
      <c r="O323" s="163"/>
    </row>
    <row r="324" spans="15:15">
      <c r="O324" s="163"/>
    </row>
    <row r="325" spans="15:15">
      <c r="O325" s="163"/>
    </row>
    <row r="326" spans="15:15">
      <c r="O326" s="163"/>
    </row>
    <row r="327" spans="15:15">
      <c r="O327" s="163"/>
    </row>
    <row r="328" spans="15:15">
      <c r="O328" s="163"/>
    </row>
  </sheetData>
  <autoFilter ref="A1:AI304" xr:uid="{0DD9CD72-CDFB-2D45-BC89-FC9A4F08B37A}">
    <filterColumn colId="1">
      <filters>
        <filter val="1991"/>
      </filters>
    </filterColumn>
  </autoFilter>
  <phoneticPr fontId="29" type="noConversion"/>
  <hyperlinks>
    <hyperlink ref="AF2" location="data!A1" display="data!A1" xr:uid="{7CBA5C59-2EF3-9C48-8E51-567C2276CDBB}"/>
    <hyperlink ref="AF3" location="data!A1" display="data!A1" xr:uid="{EAD1D74A-FAA1-9E42-BC70-BEED6FA73561}"/>
    <hyperlink ref="AF54" location="data!A8" display="data!A8" xr:uid="{461C8FC7-0DB3-FC4F-A33F-AD215056EC4F}"/>
    <hyperlink ref="AF127" location="data!A71" display="data!A71" xr:uid="{E503B450-D821-0A4E-93BA-A892CFF9CDCD}"/>
    <hyperlink ref="AF128" location="data!A71" display="data!A71" xr:uid="{A9AE54C8-E1D5-3542-A6DE-FD51B68CD8EA}"/>
    <hyperlink ref="AF129" location="data!A76" display="data!A76" xr:uid="{E6C81C23-A89B-2D4A-AAD8-491D24DBF64F}"/>
    <hyperlink ref="AF130" location="data!A81" display="data!A81" xr:uid="{27B5DC44-A913-2D4E-9EA4-89EC9CB25ACA}"/>
    <hyperlink ref="AC153" r:id="rId1" location="tbl1fnpara" display="https://www.sciencedirect.com/science/article/pii/S0196655315005313 - tbl1fnpara" xr:uid="{4A2127FE-07F0-6748-AF92-06E6864CC0D2}"/>
    <hyperlink ref="AC156" r:id="rId2" location="tbl1fnpara" display="https://www.sciencedirect.com/science/article/pii/S0196655315005313 - tbl1fnpara" xr:uid="{F6CF276B-916F-F542-9D2C-FEDB3D8E67B6}"/>
    <hyperlink ref="AC158" r:id="rId3" location="tbl1fnpara" display="https://www.sciencedirect.com/science/article/pii/S0196655315005313 - tbl1fnpara" xr:uid="{D004445E-B5BA-1240-9011-520C2AA0CF82}"/>
    <hyperlink ref="AF280" location="data!A173" display="data!A173" xr:uid="{BE392089-D9CA-A049-8DB4-957A399CEFCD}"/>
    <hyperlink ref="AF281" location="data!A173" display="data!A173" xr:uid="{81FCE678-DE12-A048-A4F4-F6104C03663E}"/>
  </hyperlinks>
  <pageMargins left="0.7" right="0.7" top="0.75" bottom="0.75" header="0.3" footer="0.3"/>
  <pageSetup paperSize="9" orientation="portrait" horizontalDpi="0" verticalDpi="0"/>
  <drawing r:id="rId4"/>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26</vt:i4>
      </vt:variant>
      <vt:variant>
        <vt:lpstr>Named Ranges</vt:lpstr>
      </vt:variant>
      <vt:variant>
        <vt:i4>11</vt:i4>
      </vt:variant>
    </vt:vector>
  </HeadingPairs>
  <TitlesOfParts>
    <vt:vector size="37" baseType="lpstr">
      <vt:lpstr>Sheet1</vt:lpstr>
      <vt:lpstr>title+abstracts</vt:lpstr>
      <vt:lpstr>title+abstract（33）</vt:lpstr>
      <vt:lpstr>title+abstracts (3webs) (34)</vt:lpstr>
      <vt:lpstr>34 full-text</vt:lpstr>
      <vt:lpstr>other kinds of experiments</vt:lpstr>
      <vt:lpstr>all</vt:lpstr>
      <vt:lpstr>surface type</vt:lpstr>
      <vt:lpstr>contact experiments</vt:lpstr>
      <vt:lpstr>Sheet2</vt:lpstr>
      <vt:lpstr>Sheet4</vt:lpstr>
      <vt:lpstr>Sheet5</vt:lpstr>
      <vt:lpstr>Sheet6</vt:lpstr>
      <vt:lpstr>Sheet7</vt:lpstr>
      <vt:lpstr>pivot_test</vt:lpstr>
      <vt:lpstr>202</vt:lpstr>
      <vt:lpstr>Lopez, G.U.(2013)</vt:lpstr>
      <vt:lpstr>data</vt:lpstr>
      <vt:lpstr>Greene, C,(2015)</vt:lpstr>
      <vt:lpstr>Sheet3</vt:lpstr>
      <vt:lpstr>Walker, M.D.</vt:lpstr>
      <vt:lpstr>Walker, M.D.(2022)</vt:lpstr>
      <vt:lpstr>Harrison, W.A.(2003)</vt:lpstr>
      <vt:lpstr>Rusin, P(2002)</vt:lpstr>
      <vt:lpstr>Rönnqvist, M.(2014)</vt:lpstr>
      <vt:lpstr>Luber, P(2006)</vt:lpstr>
      <vt:lpstr>'Greene, C,(2015)'!btbl1fndagger</vt:lpstr>
      <vt:lpstr>'Greene, C,(2015)'!btbl1fnddagger</vt:lpstr>
      <vt:lpstr>'Greene, C,(2015)'!btbl1fnlowast</vt:lpstr>
      <vt:lpstr>'Greene, C,(2015)'!btbl1fnpara</vt:lpstr>
      <vt:lpstr>'Greene, C,(2015)'!btbl1fnsection</vt:lpstr>
      <vt:lpstr>data!btbl2fndagger</vt:lpstr>
      <vt:lpstr>'Greene, C,(2015)'!btbl2fnddagger</vt:lpstr>
      <vt:lpstr>data!btbl2fnlowast</vt:lpstr>
      <vt:lpstr>'Greene, C,(2015)'!btbl2fnsection</vt:lpstr>
      <vt:lpstr>data!btbl3fndagger</vt:lpstr>
      <vt:lpstr>data!btbl3fnlowast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Xiaoxuan Qin [ml202xq]</dc:creator>
  <cp:lastModifiedBy>Xiaoxuan Qin [ml202xq]</cp:lastModifiedBy>
  <dcterms:created xsi:type="dcterms:W3CDTF">2024-01-24T00:27:39Z</dcterms:created>
  <dcterms:modified xsi:type="dcterms:W3CDTF">2024-11-07T11:53:22Z</dcterms:modified>
</cp:coreProperties>
</file>